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Nastavení kalendáře" sheetId="1" state="visible" r:id="rId2"/>
    <sheet name="Leden" sheetId="2" state="visible" r:id="rId3"/>
    <sheet name="Únor" sheetId="3" state="visible" r:id="rId4"/>
    <sheet name="Březen" sheetId="4" state="visible" r:id="rId5"/>
    <sheet name="Duben" sheetId="5" state="visible" r:id="rId6"/>
    <sheet name="Květen" sheetId="6" state="visible" r:id="rId7"/>
    <sheet name="Červen" sheetId="7" state="visible" r:id="rId8"/>
    <sheet name="Červenec" sheetId="8" state="visible" r:id="rId9"/>
    <sheet name="Srpen" sheetId="9" state="visible" r:id="rId10"/>
    <sheet name="Zaří" sheetId="10" state="visible" r:id="rId11"/>
    <sheet name="Říjen" sheetId="11" state="visible" r:id="rId12"/>
    <sheet name="Listopad" sheetId="12" state="visible" r:id="rId13"/>
    <sheet name="Prosinec" sheetId="13" state="visible" r:id="rId14"/>
  </sheets>
  <definedNames>
    <definedName function="false" hidden="false" localSheetId="0" name="_xlnm.Print_Area" vbProcedure="false">'Nastavení kalendáře'!$A$1:$A$26</definedName>
    <definedName function="false" hidden="false" name="CalendarYear" vbProcedure="false">'Nastavení kalendáře'!$C$2</definedName>
    <definedName function="false" hidden="false" name="DaysAndWeeks" vbProcedure="false">{0,1,2,3,4,5,6} + {0;1;2;3;4;5}*7</definedName>
    <definedName function="false" hidden="false" name="WeekStart" vbProcedure="false">'Nastavení kalendáře'!$C$3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<sst xmlns="http://schemas.openxmlformats.org/spreadsheetml/2006/main" count="604" uniqueCount="15">
  <si>
    <t xml:space="preserve">Nastavení kalendare</t>
  </si>
  <si>
    <t xml:space="preserve">začátek roku</t>
  </si>
  <si>
    <t xml:space="preserve">Týden začíná:</t>
  </si>
  <si>
    <t xml:space="preserve">mon</t>
  </si>
  <si>
    <t xml:space="preserve"> </t>
  </si>
  <si>
    <t xml:space="preserve">notes</t>
  </si>
  <si>
    <t xml:space="preserve">Rozpis A</t>
  </si>
  <si>
    <t xml:space="preserve">B</t>
  </si>
  <si>
    <t xml:space="preserve">C</t>
  </si>
  <si>
    <t xml:space="preserve">A</t>
  </si>
  <si>
    <t xml:space="preserve">4:00 - 6:00 , 10:00 - 12:00, 16:00 - 18:00, 22:00 - 24.00 -&gt; Modráci
6:00 - 8:00, 12:00 - 14:00, 18:00 - 20.00, 0:00 - 2:00 -&gt; Červení 
8:00 - 10:00, 14:00 - 16:00, 20:00 - 22.00 , 2:00 - 4:00-&gt; Žluťáci</t>
  </si>
  <si>
    <t xml:space="preserve">Rozpis B</t>
  </si>
  <si>
    <t xml:space="preserve">8:00 - 10:00, 14:00 - 16:00, 20:00 - 22.00 , 2:00 - 4:00 -&gt; Modráci
4:00 - 6:00 , 10:00 - 12:00, 16:00 - 18:00, 22:00 - 24.00 -&gt; Červení 
6:00 - 8:00, 12:00 - 14:00, 18:00 - 20.00, 0:00 - 2:00 -&gt; Žluťáci </t>
  </si>
  <si>
    <t xml:space="preserve">Rozpis C</t>
  </si>
  <si>
    <t xml:space="preserve">6:00 - 8:00, 12:00 - 14:00, 18:00 - 20.00, 0:00 - 2:00 →Modráci
8:00 - 10:00, 14:00 - 16:00, 20:00 - 22.00 , 2:00 - 4:00 -&gt; Červení 
4:00 - 6:00 , 10:00 - 12:00, 16:00 – 18:00, 22:00 - 24.00 -&gt; Žluťáci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</si>
</sst>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MM\ YYYY"/>
    <numFmt numFmtId="166" formatCode="D"/>
  </numFmts>
  <fonts count="21">
    <font>
      <sz val="11"/>
      <color rgb="FFFFFFFF"/>
      <name val="Segoe U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35"/>
      <color rgb="FFB9ACAF"/>
      <name val="Segoe UI"/>
      <family val="2"/>
      <charset val="1"/>
    </font>
    <font>
      <sz val="14"/>
      <color rgb="FFFFFFFF"/>
      <name val="Segoe UI"/>
      <family val="2"/>
      <charset val="1"/>
    </font>
    <font>
      <sz val="10"/>
      <color rgb="FFFFFFFF"/>
      <name val="Century Gothic"/>
      <family val="2"/>
      <charset val="1"/>
    </font>
    <font>
      <b val="true"/>
      <sz val="20"/>
      <color rgb="FF595959"/>
      <name val="Segoe UI"/>
      <family val="2"/>
      <charset val="1"/>
    </font>
    <font>
      <b val="true"/>
      <sz val="26"/>
      <color rgb="FFF05B35"/>
      <name val="Segoe UI"/>
      <family val="2"/>
      <charset val="1"/>
    </font>
    <font>
      <sz val="16"/>
      <color rgb="FFF05B35"/>
      <name val="Segoe UI"/>
      <family val="2"/>
      <charset val="1"/>
    </font>
    <font>
      <sz val="10"/>
      <color rgb="FFFFFFFF"/>
      <name val="Segoe UI"/>
      <family val="1"/>
      <charset val="1"/>
    </font>
    <font>
      <sz val="12"/>
      <color rgb="FFFFFFFF"/>
      <name val="Segoe UI"/>
      <family val="1"/>
      <charset val="1"/>
    </font>
    <font>
      <sz val="35"/>
      <color rgb="FFF05B35"/>
      <name val="Segoe UI"/>
      <family val="2"/>
      <charset val="1"/>
    </font>
    <font>
      <sz val="11"/>
      <color rgb="FFFFFF00"/>
      <name val="Segoe UI"/>
      <family val="2"/>
      <charset val="1"/>
    </font>
    <font>
      <sz val="11"/>
      <name val="Segoe UI"/>
      <family val="2"/>
      <charset val="1"/>
    </font>
    <font>
      <b val="true"/>
      <sz val="11"/>
      <color rgb="FFFFFF00"/>
      <name val="Segoe UI"/>
      <family val="2"/>
      <charset val="1"/>
    </font>
    <font>
      <b val="true"/>
      <sz val="11"/>
      <color rgb="FFFFFFFF"/>
      <name val="Segoe UI"/>
      <family val="2"/>
      <charset val="1"/>
    </font>
    <font>
      <sz val="11"/>
      <color rgb="FF81D41A"/>
      <name val="Segoe UI"/>
      <family val="2"/>
      <charset val="1"/>
    </font>
    <font>
      <b val="true"/>
      <sz val="11"/>
      <color rgb="FF81D41A"/>
      <name val="Segoe UI"/>
      <family val="2"/>
      <charset val="1"/>
    </font>
    <font>
      <sz val="11"/>
      <color rgb="FF8D1D75"/>
      <name val="Segoe UI"/>
      <family val="2"/>
      <charset val="1"/>
    </font>
    <font>
      <b val="true"/>
      <sz val="11"/>
      <color rgb="FF8D1D75"/>
      <name val="Segoe U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1D41A"/>
        <bgColor rgb="FFE6E905"/>
      </patternFill>
    </fill>
    <fill>
      <patternFill patternType="solid">
        <fgColor rgb="FF800080"/>
        <bgColor rgb="FF800080"/>
      </patternFill>
    </fill>
    <fill>
      <patternFill patternType="solid">
        <fgColor rgb="FFE6E905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mediumDashed">
        <color rgb="FFB9ACAF"/>
      </bottom>
      <diagonal/>
    </border>
  </borders>
  <cellStyleXfs count="25">
    <xf numFmtId="164" fontId="0" fillId="2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2" borderId="0" applyFont="true" applyBorder="false" applyAlignment="true" applyProtection="false">
      <alignment horizontal="general" vertical="bottom" textRotation="0" wrapText="true" indent="0" shrinkToFit="false"/>
    </xf>
    <xf numFmtId="164" fontId="4" fillId="2" borderId="0" applyFont="true" applyBorder="false" applyAlignment="true" applyProtection="false">
      <alignment horizontal="left" vertical="center" textRotation="0" wrapText="false" indent="0" shrinkToFit="false"/>
    </xf>
    <xf numFmtId="164" fontId="7" fillId="2" borderId="0" applyFont="true" applyBorder="true" applyAlignment="true" applyProtection="false">
      <alignment horizontal="general" vertical="bottom" textRotation="0" wrapText="true" indent="0" shrinkToFit="false"/>
    </xf>
    <xf numFmtId="164" fontId="8" fillId="2" borderId="0" applyFont="true" applyBorder="true" applyAlignment="true" applyProtection="false">
      <alignment horizontal="general" vertical="bottom" textRotation="0" wrapText="true" indent="0" shrinkToFit="false"/>
    </xf>
    <xf numFmtId="164" fontId="9" fillId="2" borderId="0" applyFont="true" applyBorder="false" applyAlignment="true" applyProtection="false">
      <alignment horizontal="general" vertical="bottom" textRotation="0" wrapText="true" indent="0" shrinkToFit="false"/>
    </xf>
  </cellStyleXfs>
  <cellXfs count="29">
    <xf numFmtId="164" fontId="0" fillId="2" borderId="0" xfId="0" applyFont="false" applyBorder="false" applyAlignment="fals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true" indent="0" shrinkToFit="false"/>
      <protection locked="true" hidden="false"/>
    </xf>
    <xf numFmtId="164" fontId="4" fillId="2" borderId="1" xfId="21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1" xfId="20" applyFont="fals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true" indent="0" shrinkToFit="false"/>
      <protection locked="true" hidden="false"/>
    </xf>
    <xf numFmtId="164" fontId="7" fillId="2" borderId="0" xfId="22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2" borderId="0" xfId="23" applyFont="false" applyBorder="false" applyAlignment="true" applyProtection="true">
      <alignment horizontal="left" vertical="bottom" textRotation="0" wrapText="false" indent="2" shrinkToFit="false"/>
      <protection locked="true" hidden="false"/>
    </xf>
    <xf numFmtId="164" fontId="0" fillId="2" borderId="0" xfId="0" applyFont="true" applyBorder="false" applyAlignment="true" applyProtection="false">
      <alignment horizontal="left" vertical="bottom" textRotation="0" wrapText="false" indent="2" shrinkToFit="false"/>
      <protection locked="true" hidden="false"/>
    </xf>
    <xf numFmtId="164" fontId="8" fillId="2" borderId="0" xfId="23" applyFont="true" applyBorder="false" applyAlignment="true" applyProtection="true">
      <alignment horizontal="left" vertical="bottom" textRotation="0" wrapText="false" indent="2" shrinkToFit="false"/>
      <protection locked="true" hidden="false"/>
    </xf>
    <xf numFmtId="164" fontId="10" fillId="2" borderId="0" xfId="2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2" borderId="0" xfId="24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0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4" fillId="2" borderId="1" xfId="21" applyFont="false" applyBorder="true" applyAlignment="false" applyProtection="true">
      <alignment horizontal="left" vertical="center" textRotation="0" wrapText="false" indent="0" shrinkToFit="false"/>
      <protection locked="true" hidden="false"/>
    </xf>
    <xf numFmtId="164" fontId="12" fillId="2" borderId="1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2" borderId="0" xfId="24" applyFont="false" applyBorder="true" applyAlignment="true" applyProtection="true">
      <alignment horizontal="left" vertical="bottom" textRotation="0" wrapText="false" indent="2" shrinkToFit="false"/>
      <protection locked="true" hidden="false"/>
    </xf>
    <xf numFmtId="166" fontId="0" fillId="2" borderId="0" xfId="0" applyFont="true" applyBorder="true" applyAlignment="true" applyProtection="false">
      <alignment horizontal="left" vertical="bottom" textRotation="0" wrapText="true" indent="2" shrinkToFit="false"/>
      <protection locked="true" hidden="false"/>
    </xf>
    <xf numFmtId="164" fontId="13" fillId="2" borderId="0" xfId="0" applyFont="true" applyBorder="false" applyAlignment="fals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4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4" fillId="5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6" fillId="2" borderId="0" xfId="0" applyFont="true" applyBorder="false" applyAlignment="false" applyProtection="false">
      <alignment horizontal="general" vertical="bottom" textRotation="0" wrapText="true" indent="0" shrinkToFit="false"/>
      <protection locked="true" hidden="false"/>
    </xf>
    <xf numFmtId="164" fontId="17" fillId="2" borderId="0" xfId="0" applyFont="true" applyBorder="false" applyAlignment="false" applyProtection="false">
      <alignment horizontal="general" vertical="bottom" textRotation="0" wrapText="true" indent="0" shrinkToFit="false"/>
      <protection locked="true" hidden="false"/>
    </xf>
    <xf numFmtId="164" fontId="18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9" fillId="2" borderId="0" xfId="0" applyFont="true" applyBorder="false" applyAlignment="false" applyProtection="false">
      <alignment horizontal="general" vertical="bottom" textRotation="0" wrapText="true" indent="0" shrinkToFit="false"/>
      <protection locked="true" hidden="false"/>
    </xf>
    <xf numFmtId="164" fontId="20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1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Title" xfId="21"/>
    <cellStyle name="*unknown*" xfId="20" builtinId="8"/>
    <cellStyle name="Excel Built-in Heading 2" xfId="22"/>
    <cellStyle name="Excel Built-in Heading 3" xfId="23"/>
    <cellStyle name="Excel Built-in Heading 1" xfId="24"/>
  </cellStyles>
  <dxfs count="24"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  <dxf>
      <alignment horizontal="general" vertical="bottom" textRotation="0" wrapText="false" indent="0" shrinkToFit="false" readingOrder="1"/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9ACAF"/>
      <rgbColor rgb="FF808080"/>
      <rgbColor rgb="FF9999FF"/>
      <rgbColor rgb="FF8D1D75"/>
      <rgbColor rgb="FFFCDED7"/>
      <rgbColor rgb="FFCCFFFF"/>
      <rgbColor rgb="FF660066"/>
      <rgbColor rgb="FFF69D86"/>
      <rgbColor rgb="FF0066CC"/>
      <rgbColor rgb="FFCCCCFF"/>
      <rgbColor rgb="FF000080"/>
      <rgbColor rgb="FFFF00FF"/>
      <rgbColor rgb="FFE6E905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9BDAE"/>
      <rgbColor rgb="FF3366FF"/>
      <rgbColor rgb="FF33CCCC"/>
      <rgbColor rgb="FF81D41A"/>
      <rgbColor rgb="FFFFCC00"/>
      <rgbColor rgb="FFFF9900"/>
      <rgbColor rgb="FFF05B35"/>
      <rgbColor rgb="FF595959"/>
      <rgbColor rgb="FF969696"/>
      <rgbColor rgb="FF003366"/>
      <rgbColor rgb="FF339966"/>
      <rgbColor rgb="FF003300"/>
      <rgbColor rgb="FF333300"/>
      <rgbColor rgb="FF88240A"/>
      <rgbColor rgb="FFCD360F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595959"/>
    <pageSetUpPr fitToPage="true"/>
  </sheetPr>
  <dimension ref="B1:J2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3" activeCellId="0" sqref="I3"/>
    </sheetView>
  </sheetViews>
  <sheetFormatPr defaultRowHeight="16.5" zeroHeight="false" outlineLevelRow="0" outlineLevelCol="0"/>
  <cols>
    <col collapsed="false" customWidth="true" hidden="false" outlineLevel="0" max="1" min="1" style="1" width="2.58"/>
    <col collapsed="false" customWidth="true" hidden="false" outlineLevel="0" max="2" min="2" style="1" width="31.5"/>
    <col collapsed="false" customWidth="true" hidden="false" outlineLevel="0" max="3" min="3" style="1" width="20.34"/>
    <col collapsed="false" customWidth="true" hidden="false" outlineLevel="0" max="9" min="4" style="1" width="8.75"/>
    <col collapsed="false" customWidth="true" hidden="false" outlineLevel="0" max="10" min="10" style="1" width="7.84"/>
    <col collapsed="false" customWidth="true" hidden="false" outlineLevel="0" max="11" min="11" style="1" width="2.58"/>
    <col collapsed="false" customWidth="true" hidden="false" outlineLevel="0" max="1025" min="12" style="1" width="8.75"/>
  </cols>
  <sheetData>
    <row r="1" customFormat="false" ht="59.25" hidden="false" customHeight="true" outlineLevel="0" collapsed="false">
      <c r="B1" s="2" t="s">
        <v>0</v>
      </c>
      <c r="C1" s="2"/>
      <c r="D1" s="2"/>
      <c r="E1" s="2"/>
      <c r="F1" s="2"/>
      <c r="G1" s="2"/>
      <c r="H1" s="2"/>
      <c r="I1" s="3"/>
      <c r="J1" s="3"/>
    </row>
    <row r="2" s="4" customFormat="true" ht="52.5" hidden="false" customHeight="true" outlineLevel="0" collapsed="false">
      <c r="B2" s="5" t="s">
        <v>1</v>
      </c>
      <c r="C2" s="6" t="n">
        <f aca="true">YEAR(TODAY())</f>
        <v>2019</v>
      </c>
    </row>
    <row r="3" s="7" customFormat="true" ht="52.5" hidden="false" customHeight="true" outlineLevel="0" collapsed="false">
      <c r="B3" s="5" t="s">
        <v>2</v>
      </c>
      <c r="C3" s="8" t="s">
        <v>3</v>
      </c>
    </row>
    <row r="4" s="7" customFormat="true" ht="19.5" hidden="false" customHeight="true" outlineLevel="0" collapsed="false">
      <c r="B4" s="9"/>
      <c r="C4" s="10"/>
    </row>
    <row r="5" s="7" customFormat="true" ht="19.5" hidden="false" customHeight="true" outlineLevel="0" collapsed="false">
      <c r="B5" s="9"/>
      <c r="C5" s="10"/>
    </row>
    <row r="6" customFormat="false" ht="18.75" hidden="false" customHeight="true" outlineLevel="0" collapsed="false"/>
    <row r="7" s="7" customFormat="true" ht="18.75" hidden="false" customHeight="true" outlineLevel="0" collapsed="false"/>
    <row r="8" s="7" customFormat="true" ht="18.75" hidden="false" customHeight="true" outlineLevel="0" collapsed="false"/>
    <row r="9" s="7" customFormat="true" ht="18.75" hidden="false" customHeight="true" outlineLevel="0" collapsed="false"/>
    <row r="10" customFormat="false" ht="18.75" hidden="false" customHeight="true" outlineLevel="0" collapsed="false">
      <c r="B10" s="11"/>
    </row>
    <row r="11" s="7" customFormat="true" ht="18.75" hidden="false" customHeight="true" outlineLevel="0" collapsed="false">
      <c r="B11" s="11"/>
    </row>
    <row r="12" s="7" customFormat="true" ht="18.75" hidden="false" customHeight="true" outlineLevel="0" collapsed="false">
      <c r="B12" s="11"/>
    </row>
    <row r="13" s="7" customFormat="true" ht="18.75" hidden="false" customHeight="true" outlineLevel="0" collapsed="false">
      <c r="B13" s="11"/>
    </row>
    <row r="14" customFormat="false" ht="18.75" hidden="false" customHeight="true" outlineLevel="0" collapsed="false"/>
    <row r="15" s="7" customFormat="true" ht="18.75" hidden="false" customHeight="true" outlineLevel="0" collapsed="false"/>
    <row r="16" s="7" customFormat="true" ht="18.75" hidden="false" customHeight="true" outlineLevel="0" collapsed="false"/>
    <row r="17" s="7" customFormat="true" ht="18.75" hidden="false" customHeight="true" outlineLevel="0" collapsed="false"/>
    <row r="18" customFormat="false" ht="18.75" hidden="false" customHeight="true" outlineLevel="0" collapsed="false"/>
    <row r="19" s="7" customFormat="true" ht="18.75" hidden="false" customHeight="true" outlineLevel="0" collapsed="false"/>
    <row r="20" s="7" customFormat="true" ht="18.75" hidden="false" customHeight="true" outlineLevel="0" collapsed="false"/>
    <row r="21" s="7" customFormat="true" ht="18.75" hidden="false" customHeight="true" outlineLevel="0" collapsed="false"/>
    <row r="22" customFormat="false" ht="18.75" hidden="false" customHeight="true" outlineLevel="0" collapsed="false"/>
    <row r="23" s="7" customFormat="true" ht="18.75" hidden="false" customHeight="true" outlineLevel="0" collapsed="false"/>
    <row r="24" s="7" customFormat="true" ht="18.75" hidden="false" customHeight="true" outlineLevel="0" collapsed="false"/>
    <row r="25" s="7" customFormat="true" ht="18.75" hidden="false" customHeight="true" outlineLevel="0" collapsed="false"/>
    <row r="26" customFormat="false" ht="18.75" hidden="false" customHeight="true" outlineLevel="0" collapsed="false"/>
  </sheetData>
  <mergeCells count="2">
    <mergeCell ref="B1:H1"/>
    <mergeCell ref="I1:J1"/>
  </mergeCells>
  <dataValidations count="8">
    <dataValidation allowBlank="true" operator="between" showDropDown="false" showErrorMessage="true" showInputMessage="true" sqref="C4:C5" type="list">
      <formula1>"Sunday,Monday"</formula1>
      <formula2>0</formula2>
    </dataValidation>
    <dataValidation allowBlank="true" error="Select Week Start day from the list in this cell. Select CANCEL, then press ALT+DOWN ARROW for options, then DOWN ARROW and ENTER to make selection" operator="between" prompt="Select Week Start day in this cell. Press ALT+DOWN ARROW for options, then DOWN ARROW and ENTER to make selection" showDropDown="false" showErrorMessage="true" showInputMessage="true" sqref="C3" type="list">
      <formula1>"sun,mon"</formula1>
      <formula2>0</formula2>
    </dataValidation>
    <dataValidation allowBlank="true" operator="between" prompt="Create an Evergreen Calendar in this workbook. Enter Year and Week Start day in this worksheet. Each month calendar is automatically updated in separate worksheets" showDropDown="false" showErrorMessage="true" showInputMessage="true" sqref="A1" type="none">
      <formula1>0</formula1>
      <formula2>0</formula2>
    </dataValidation>
    <dataValidation allowBlank="true" operator="between" prompt="Title of this worksheet is in this cell. Enter Year and select Week Start day in cells below. Navigation link to january worksheet is in cell at right" showDropDown="false" showErrorMessage="true" showInputMessage="true" sqref="B1:H1" type="none">
      <formula1>0</formula1>
      <formula2>0</formula2>
    </dataValidation>
    <dataValidation allowBlank="true" operator="between" prompt="Navigation link to january worksheet is in this cell" showDropDown="false" showErrorMessage="true" showInputMessage="true" sqref="I1:J1" type="none">
      <formula1>0</formula1>
      <formula2>0</formula2>
    </dataValidation>
    <dataValidation allowBlank="true" operator="between" prompt="Enter Year in cell at right" showDropDown="false" showErrorMessage="true" showInputMessage="true" sqref="B2" type="none">
      <formula1>0</formula1>
      <formula2>0</formula2>
    </dataValidation>
    <dataValidation allowBlank="true" operator="between" prompt="Enter Year in this cell" showDropDown="false" showErrorMessage="true" showInputMessage="true" sqref="C2" type="none">
      <formula1>0</formula1>
      <formula2>0</formula2>
    </dataValidation>
    <dataValidation allowBlank="true" operator="between" prompt="Select Week Start day in cell at right" showDropDown="false" showErrorMessage="true" showInputMessage="true" sqref="B3" type="none">
      <formula1>0</formula1>
      <formula2>0</formula2>
    </dataValidation>
  </dataValidations>
  <printOptions headings="false" gridLines="false" gridLinesSet="true" horizontalCentered="true" verticalCentered="tru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88240A"/>
    <pageSetUpPr fitToPage="true"/>
  </sheetPr>
  <dimension ref="A1:K1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6.5" zeroHeight="false" outlineLevelRow="0" outlineLevelCol="0"/>
  <cols>
    <col collapsed="false" customWidth="true" hidden="false" outlineLevel="0" max="1" min="1" style="0" width="2.58"/>
    <col collapsed="false" customWidth="true" hidden="false" outlineLevel="0" max="8" min="2" style="0" width="17.5"/>
    <col collapsed="false" customWidth="true" hidden="false" outlineLevel="0" max="9" min="9" style="0" width="2.58"/>
    <col collapsed="false" customWidth="true" hidden="false" outlineLevel="0" max="10" min="10" style="0" width="90.87"/>
    <col collapsed="false" customWidth="true" hidden="false" outlineLevel="0" max="11" min="11" style="0" width="2.33"/>
    <col collapsed="false" customWidth="true" hidden="false" outlineLevel="0" max="1025" min="12" style="0" width="8.75"/>
  </cols>
  <sheetData>
    <row r="1" customFormat="false" ht="59.25" hidden="false" customHeight="true" outlineLevel="0" collapsed="false">
      <c r="A1" s="12"/>
      <c r="B1" s="13" t="str">
        <f aca="false">LOWER(TEXT(B7,"mmmm"))</f>
        <v>leden</v>
      </c>
      <c r="C1" s="13"/>
      <c r="D1" s="13"/>
      <c r="E1" s="13"/>
      <c r="F1" s="13"/>
      <c r="G1" s="13"/>
      <c r="H1" s="14" t="n">
        <f aca="false">CalendarYear</f>
        <v>2019</v>
      </c>
      <c r="K1" s="0" t="s">
        <v>4</v>
      </c>
    </row>
    <row r="2" customFormat="false" ht="46.5" hidden="false" customHeight="true" outlineLevel="0" collapsed="false">
      <c r="B2" s="15" t="str">
        <f aca="false">WeekStart</f>
        <v>mon</v>
      </c>
      <c r="C2" s="15" t="str">
        <f aca="false">LOWER(TEXT(C3,"aaa"))</f>
        <v>út</v>
      </c>
      <c r="D2" s="15" t="str">
        <f aca="false">LOWER(TEXT(D3,"aaa"))</f>
        <v>st</v>
      </c>
      <c r="E2" s="15" t="str">
        <f aca="false">LOWER(TEXT(E3,"aaa"))</f>
        <v>čt</v>
      </c>
      <c r="F2" s="15" t="str">
        <f aca="false">LOWER(TEXT(F3,"aaa"))</f>
        <v>pá</v>
      </c>
      <c r="G2" s="15" t="str">
        <f aca="false">LOWER(TEXT(G3,"aaa"))</f>
        <v>so</v>
      </c>
      <c r="H2" s="15" t="str">
        <f aca="false">LOWER(TEXT(H3,"aaa"))</f>
        <v>ne</v>
      </c>
      <c r="J2" s="5" t="s">
        <v>5</v>
      </c>
    </row>
    <row r="3" customFormat="false" ht="19.5" hidden="false" customHeight="true" outlineLevel="0" collapsed="false">
      <c r="B3" s="16" t="n">
        <f aca="false" t="array" ref="B3:H3">DaysAndWeeks+DATE(CalendarYear,1,1)-WEEKDAY(DATE(CalendarYear,1,1),(WeekStart="mon")+1)+1</f>
        <v>43465</v>
      </c>
      <c r="C3" s="16" t="n">
        <v>43466</v>
      </c>
      <c r="D3" s="16" t="n">
        <v>43467</v>
      </c>
      <c r="E3" s="16" t="n">
        <v>43468</v>
      </c>
      <c r="F3" s="16" t="n">
        <v>43469</v>
      </c>
      <c r="G3" s="16" t="n">
        <v>43470</v>
      </c>
      <c r="H3" s="16" t="n">
        <v>43471</v>
      </c>
      <c r="J3" s="17" t="s">
        <v>6</v>
      </c>
    </row>
    <row r="4" customFormat="false" ht="58.5" hidden="false" customHeight="true" outlineLevel="0" collapsed="false">
      <c r="A4" s="18"/>
      <c r="B4" s="19" t="s">
        <v>7</v>
      </c>
      <c r="C4" s="20" t="s">
        <v>8</v>
      </c>
      <c r="D4" s="21" t="s">
        <v>9</v>
      </c>
      <c r="E4" s="19" t="s">
        <v>7</v>
      </c>
      <c r="F4" s="20" t="s">
        <v>8</v>
      </c>
      <c r="G4" s="21" t="s">
        <v>9</v>
      </c>
      <c r="H4" s="19" t="s">
        <v>7</v>
      </c>
      <c r="I4" s="22"/>
      <c r="J4" s="23" t="s">
        <v>10</v>
      </c>
    </row>
    <row r="5" customFormat="false" ht="18.75" hidden="false" customHeight="true" outlineLevel="0" collapsed="false">
      <c r="B5" s="16" t="n">
        <f aca="false" t="array" ref="B5:H5">DaysAndWeeks+DATE(CalendarYear,1,1)-WEEKDAY(DATE(CalendarYear,1,1),(WeekStart="mon")+1)+8</f>
        <v>43472</v>
      </c>
      <c r="C5" s="16" t="n">
        <v>43473</v>
      </c>
      <c r="D5" s="16" t="n">
        <v>43474</v>
      </c>
      <c r="E5" s="16" t="n">
        <v>43475</v>
      </c>
      <c r="F5" s="16" t="n">
        <v>43476</v>
      </c>
      <c r="G5" s="16" t="n">
        <v>43477</v>
      </c>
      <c r="H5" s="16" t="n">
        <v>43478</v>
      </c>
      <c r="J5" s="24"/>
    </row>
    <row r="6" customFormat="false" ht="58.5" hidden="false" customHeight="true" outlineLevel="0" collapsed="false">
      <c r="B6" s="20" t="s">
        <v>8</v>
      </c>
      <c r="C6" s="21" t="s">
        <v>9</v>
      </c>
      <c r="D6" s="19" t="s">
        <v>7</v>
      </c>
      <c r="E6" s="20" t="s">
        <v>8</v>
      </c>
      <c r="F6" s="21" t="s">
        <v>9</v>
      </c>
      <c r="G6" s="19" t="s">
        <v>7</v>
      </c>
      <c r="H6" s="20" t="s">
        <v>8</v>
      </c>
      <c r="J6" s="25"/>
    </row>
    <row r="7" customFormat="false" ht="18.75" hidden="false" customHeight="true" outlineLevel="0" collapsed="false">
      <c r="B7" s="16" t="n">
        <f aca="false" t="array" ref="B7:H7">DaysAndWeeks+DATE(CalendarYear,1,1)-WEEKDAY(DATE(CalendarYear,1,1),(WeekStart="mon")+1)+15</f>
        <v>43479</v>
      </c>
      <c r="C7" s="16" t="n">
        <v>43480</v>
      </c>
      <c r="D7" s="16" t="n">
        <v>43481</v>
      </c>
      <c r="E7" s="16" t="n">
        <v>43482</v>
      </c>
      <c r="F7" s="16" t="n">
        <v>43483</v>
      </c>
      <c r="G7" s="16" t="n">
        <v>43484</v>
      </c>
      <c r="H7" s="16" t="n">
        <v>43485</v>
      </c>
      <c r="J7" s="25" t="s">
        <v>11</v>
      </c>
    </row>
    <row r="8" customFormat="false" ht="58.5" hidden="false" customHeight="true" outlineLevel="0" collapsed="false">
      <c r="B8" s="21" t="s">
        <v>9</v>
      </c>
      <c r="C8" s="19" t="s">
        <v>7</v>
      </c>
      <c r="D8" s="20" t="s">
        <v>8</v>
      </c>
      <c r="E8" s="21" t="s">
        <v>9</v>
      </c>
      <c r="F8" s="19" t="s">
        <v>7</v>
      </c>
      <c r="G8" s="20" t="s">
        <v>8</v>
      </c>
      <c r="H8" s="21" t="s">
        <v>9</v>
      </c>
      <c r="J8" s="26" t="s">
        <v>12</v>
      </c>
    </row>
    <row r="9" customFormat="false" ht="18.75" hidden="false" customHeight="true" outlineLevel="0" collapsed="false">
      <c r="B9" s="16" t="n">
        <f aca="false" t="array" ref="B9:H9">DaysAndWeeks+DATE(CalendarYear,1,1)-WEEKDAY(DATE(CalendarYear,1,1),(WeekStart="mon")+1)+22</f>
        <v>43486</v>
      </c>
      <c r="C9" s="16" t="n">
        <v>43487</v>
      </c>
      <c r="D9" s="16" t="n">
        <v>43488</v>
      </c>
      <c r="E9" s="16" t="n">
        <v>43489</v>
      </c>
      <c r="F9" s="16" t="n">
        <v>43490</v>
      </c>
      <c r="G9" s="16" t="n">
        <v>43491</v>
      </c>
      <c r="H9" s="16" t="n">
        <v>43492</v>
      </c>
    </row>
    <row r="10" customFormat="false" ht="58.5" hidden="false" customHeight="true" outlineLevel="0" collapsed="false">
      <c r="B10" s="19" t="s">
        <v>7</v>
      </c>
      <c r="C10" s="20" t="s">
        <v>8</v>
      </c>
      <c r="D10" s="21" t="s">
        <v>9</v>
      </c>
      <c r="E10" s="19" t="s">
        <v>7</v>
      </c>
      <c r="F10" s="20" t="s">
        <v>8</v>
      </c>
      <c r="G10" s="21" t="s">
        <v>9</v>
      </c>
      <c r="H10" s="19" t="s">
        <v>7</v>
      </c>
    </row>
    <row r="11" customFormat="false" ht="18.75" hidden="false" customHeight="true" outlineLevel="0" collapsed="false">
      <c r="B11" s="16" t="n">
        <f aca="false" t="array" ref="B11:H11">DaysAndWeeks+DATE(CalendarYear,1,1)-WEEKDAY(DATE(CalendarYear,1,1),(WeekStart="mon")+1)+29</f>
        <v>43493</v>
      </c>
      <c r="C11" s="16" t="n">
        <v>43494</v>
      </c>
      <c r="D11" s="16" t="n">
        <v>43495</v>
      </c>
      <c r="E11" s="16" t="n">
        <v>43496</v>
      </c>
      <c r="F11" s="16" t="n">
        <v>43497</v>
      </c>
      <c r="G11" s="16" t="n">
        <v>43498</v>
      </c>
      <c r="H11" s="16" t="n">
        <v>43499</v>
      </c>
      <c r="J11" s="27" t="s">
        <v>13</v>
      </c>
    </row>
    <row r="12" customFormat="false" ht="58.5" hidden="false" customHeight="true" outlineLevel="0" collapsed="false">
      <c r="B12" s="20" t="s">
        <v>8</v>
      </c>
      <c r="C12" s="21" t="s">
        <v>9</v>
      </c>
      <c r="D12" s="19" t="s">
        <v>7</v>
      </c>
      <c r="E12" s="20" t="s">
        <v>8</v>
      </c>
      <c r="F12" s="21" t="s">
        <v>9</v>
      </c>
      <c r="G12" s="19" t="s">
        <v>7</v>
      </c>
      <c r="H12" s="20" t="s">
        <v>8</v>
      </c>
      <c r="J12" s="28" t="s">
        <v>14</v>
      </c>
    </row>
    <row r="13" customFormat="false" ht="18.75" hidden="false" customHeight="true" outlineLevel="0" collapsed="false">
      <c r="B13" s="16" t="n">
        <f aca="false" t="array" ref="B13:H13">DaysAndWeeks+DATE(CalendarYear,1,1)-WEEKDAY(DATE(CalendarYear,1,1),(WeekStart="mon")+1)+36</f>
        <v>43500</v>
      </c>
      <c r="C13" s="16" t="n">
        <v>43501</v>
      </c>
      <c r="D13" s="16" t="n">
        <v>43502</v>
      </c>
      <c r="E13" s="16" t="n">
        <v>43503</v>
      </c>
      <c r="F13" s="16" t="n">
        <v>43504</v>
      </c>
      <c r="G13" s="16" t="n">
        <v>43505</v>
      </c>
      <c r="H13" s="16" t="n">
        <v>43506</v>
      </c>
    </row>
    <row r="14" customFormat="false" ht="58.5" hidden="false" customHeight="true" outlineLevel="0" collapsed="false">
      <c r="B14" s="21" t="s">
        <v>9</v>
      </c>
      <c r="C14" s="19" t="s">
        <v>7</v>
      </c>
      <c r="D14" s="20" t="s">
        <v>8</v>
      </c>
      <c r="E14" s="21" t="s">
        <v>9</v>
      </c>
      <c r="F14" s="19" t="s">
        <v>7</v>
      </c>
      <c r="G14" s="20" t="s">
        <v>8</v>
      </c>
      <c r="H14" s="21" t="s">
        <v>9</v>
      </c>
    </row>
    <row r="15" customFormat="false" ht="13.8" hidden="false" customHeight="false" outlineLevel="0" collapsed="false"/>
    <row r="16" customFormat="false" ht="13.8" hidden="false" customHeight="false" outlineLevel="0" collapsed="false"/>
  </sheetData>
  <mergeCells count="1">
    <mergeCell ref="B1:G1"/>
  </mergeCells>
  <conditionalFormatting sqref="H13 B11:H11 B13:G13">
    <cfRule type="expression" priority="2" aboveAverage="0" equalAverage="0" bottom="0" percent="0" rank="0" text="" dxfId="0">
      <formula>AND(DAY(B11)&gt;=1,DAY(B11)&lt;=15)</formula>
    </cfRule>
  </conditionalFormatting>
  <conditionalFormatting sqref="B3:G3 B6:H6 B8:H8 B10:H10 B12:H12 B4:I4 B14:H14">
    <cfRule type="expression" priority="3" aboveAverage="0" equalAverage="0" bottom="0" percent="0" rank="0" text="" dxfId="1">
      <formula>DAY(B3)&gt;8</formula>
    </cfRule>
  </conditionalFormatting>
  <dataValidations count="6">
    <dataValidation allowBlank="true" operator="between" prompt="January month calendar. Enter monthly Notes in cell J3" showDropDown="false" showErrorMessage="true" showInputMessage="true" sqref="A1" type="none">
      <formula1>0</formula1>
      <formula2>0</formula2>
    </dataValidation>
    <dataValidation allowBlank="true" operator="between" prompt="Month is in this cell and Year is in cell at right" showDropDown="false" showErrorMessage="true" showInputMessage="true" sqref="B1:G1" type="none">
      <formula1>0</formula1>
      <formula2>0</formula2>
    </dataValidation>
    <dataValidation allowBlank="true" operator="between" prompt="Year is automatically updated in this cell based on year entered in Calendar Setup worksheet" showDropDown="false" showErrorMessage="true" showInputMessage="true" sqref="H1" type="none">
      <formula1>0</formula1>
      <formula2>0</formula2>
    </dataValidation>
    <dataValidation allowBlank="true" operator="between" prompt="Enter monthly Notes in cell below" showDropDown="false" showErrorMessage="true" showInputMessage="true" sqref="J2" type="none">
      <formula1>0</formula1>
      <formula2>0</formula2>
    </dataValidation>
    <dataValidation allowBlank="true" operator="between" prompt="This row contains weekday names for this calendar. This cell contains starting day of week. To change the starting day, select a new Week Start day in Calendar Setup worksheet" showDropDown="false" showErrorMessage="true" showInputMessage="true" sqref="B2" type="none">
      <formula1>0</formula1>
      <formula2>0</formula2>
    </dataValidation>
    <dataValidation allowBlank="true" operator="between" prompt="Calendar day in this and rows 5, 7, 9, 11, and 13 are automatically updated. If this cell doesn’t contain number 1, then it is a previous month's day" showDropDown="false" showErrorMessage="true" showInputMessage="true" sqref="B3" type="none">
      <formula1>0</formula1>
      <formula2>0</formula2>
    </dataValidation>
  </dataValidations>
  <printOptions headings="false" gridLines="false" gridLinesSet="true" horizontalCentered="true" verticalCentered="tru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CD360F"/>
    <pageSetUpPr fitToPage="true"/>
  </sheetPr>
  <dimension ref="A1:K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1" activeCellId="0" sqref="J11"/>
    </sheetView>
  </sheetViews>
  <sheetFormatPr defaultRowHeight="13.8" zeroHeight="false" outlineLevelRow="0" outlineLevelCol="0"/>
  <cols>
    <col collapsed="false" customWidth="true" hidden="false" outlineLevel="0" max="1" min="1" style="0" width="2.58"/>
    <col collapsed="false" customWidth="true" hidden="false" outlineLevel="0" max="8" min="2" style="0" width="17.5"/>
    <col collapsed="false" customWidth="true" hidden="false" outlineLevel="0" max="9" min="9" style="0" width="2.58"/>
    <col collapsed="false" customWidth="true" hidden="false" outlineLevel="0" max="10" min="10" style="0" width="90.87"/>
    <col collapsed="false" customWidth="true" hidden="false" outlineLevel="0" max="11" min="11" style="0" width="2.33"/>
    <col collapsed="false" customWidth="true" hidden="false" outlineLevel="0" max="1025" min="12" style="0" width="8.75"/>
  </cols>
  <sheetData>
    <row r="1" customFormat="false" ht="59.25" hidden="false" customHeight="true" outlineLevel="0" collapsed="false">
      <c r="A1" s="12"/>
      <c r="B1" s="13" t="str">
        <f aca="false">LOWER(TEXT(B7,"mmmm"))</f>
        <v>únor</v>
      </c>
      <c r="C1" s="13"/>
      <c r="D1" s="13"/>
      <c r="E1" s="13"/>
      <c r="F1" s="13"/>
      <c r="G1" s="13"/>
      <c r="H1" s="14" t="n">
        <f aca="false">CalendarYear</f>
        <v>2019</v>
      </c>
      <c r="K1" s="0" t="s">
        <v>4</v>
      </c>
    </row>
    <row r="2" customFormat="false" ht="46.5" hidden="false" customHeight="true" outlineLevel="0" collapsed="false">
      <c r="B2" s="15" t="str">
        <f aca="false">WeekStart</f>
        <v>mon</v>
      </c>
      <c r="C2" s="15" t="str">
        <f aca="false">LOWER(TEXT(C3,"aaa"))</f>
        <v>út</v>
      </c>
      <c r="D2" s="15" t="str">
        <f aca="false">LOWER(TEXT(D3,"aaa"))</f>
        <v>st</v>
      </c>
      <c r="E2" s="15" t="str">
        <f aca="false">LOWER(TEXT(E3,"aaa"))</f>
        <v>čt</v>
      </c>
      <c r="F2" s="15" t="str">
        <f aca="false">LOWER(TEXT(F3,"aaa"))</f>
        <v>pá</v>
      </c>
      <c r="G2" s="15" t="str">
        <f aca="false">LOWER(TEXT(G3,"aaa"))</f>
        <v>so</v>
      </c>
      <c r="H2" s="15" t="str">
        <f aca="false">LOWER(TEXT(H3,"aaa"))</f>
        <v>ne</v>
      </c>
      <c r="J2" s="5" t="s">
        <v>5</v>
      </c>
    </row>
    <row r="3" customFormat="false" ht="19.5" hidden="false" customHeight="true" outlineLevel="0" collapsed="false">
      <c r="B3" s="16" t="n">
        <f aca="false" t="array" ref="B3:H3">DaysAndWeeks+DATE(CalendarYear,2,1)-WEEKDAY(DATE(CalendarYear,2,1),(WeekStart="mon")+1)+1</f>
        <v>43493</v>
      </c>
      <c r="C3" s="16" t="n">
        <v>43494</v>
      </c>
      <c r="D3" s="16" t="n">
        <v>43495</v>
      </c>
      <c r="E3" s="16" t="n">
        <v>43496</v>
      </c>
      <c r="F3" s="16" t="n">
        <v>43497</v>
      </c>
      <c r="G3" s="16" t="n">
        <v>43498</v>
      </c>
      <c r="H3" s="16" t="n">
        <v>43499</v>
      </c>
      <c r="J3" s="17" t="s">
        <v>6</v>
      </c>
    </row>
    <row r="4" customFormat="false" ht="58.5" hidden="false" customHeight="true" outlineLevel="0" collapsed="false">
      <c r="B4" s="20" t="s">
        <v>8</v>
      </c>
      <c r="C4" s="21" t="s">
        <v>9</v>
      </c>
      <c r="D4" s="19" t="s">
        <v>7</v>
      </c>
      <c r="E4" s="20" t="s">
        <v>8</v>
      </c>
      <c r="F4" s="21" t="s">
        <v>9</v>
      </c>
      <c r="G4" s="19" t="s">
        <v>7</v>
      </c>
      <c r="H4" s="20" t="s">
        <v>8</v>
      </c>
      <c r="J4" s="23" t="s">
        <v>10</v>
      </c>
    </row>
    <row r="5" customFormat="false" ht="18.75" hidden="false" customHeight="true" outlineLevel="0" collapsed="false">
      <c r="B5" s="16" t="n">
        <f aca="false" t="array" ref="B5:H5">DaysAndWeeks+DATE(CalendarYear,2,1)-WEEKDAY(DATE(CalendarYear,2,1),(WeekStart="mon")+1)+8</f>
        <v>43500</v>
      </c>
      <c r="C5" s="16" t="n">
        <v>43501</v>
      </c>
      <c r="D5" s="16" t="n">
        <v>43502</v>
      </c>
      <c r="E5" s="16" t="n">
        <v>43503</v>
      </c>
      <c r="F5" s="16" t="n">
        <v>43504</v>
      </c>
      <c r="G5" s="16" t="n">
        <v>43505</v>
      </c>
      <c r="H5" s="16" t="n">
        <v>43506</v>
      </c>
      <c r="J5" s="24"/>
    </row>
    <row r="6" customFormat="false" ht="58.5" hidden="false" customHeight="true" outlineLevel="0" collapsed="false">
      <c r="B6" s="21" t="s">
        <v>9</v>
      </c>
      <c r="C6" s="19" t="s">
        <v>7</v>
      </c>
      <c r="D6" s="20" t="s">
        <v>8</v>
      </c>
      <c r="E6" s="21" t="s">
        <v>9</v>
      </c>
      <c r="F6" s="19" t="s">
        <v>7</v>
      </c>
      <c r="G6" s="20" t="s">
        <v>8</v>
      </c>
      <c r="H6" s="21" t="s">
        <v>9</v>
      </c>
      <c r="J6" s="25"/>
    </row>
    <row r="7" customFormat="false" ht="18.75" hidden="false" customHeight="true" outlineLevel="0" collapsed="false">
      <c r="B7" s="16" t="n">
        <f aca="false" t="array" ref="B7:H7">DaysAndWeeks+DATE(CalendarYear,2,1)-WEEKDAY(DATE(CalendarYear,2,1),(WeekStart="mon")+1)+15</f>
        <v>43507</v>
      </c>
      <c r="C7" s="16" t="n">
        <v>43508</v>
      </c>
      <c r="D7" s="16" t="n">
        <v>43509</v>
      </c>
      <c r="E7" s="16" t="n">
        <v>43510</v>
      </c>
      <c r="F7" s="16" t="n">
        <v>43511</v>
      </c>
      <c r="G7" s="16" t="n">
        <v>43512</v>
      </c>
      <c r="H7" s="16" t="n">
        <v>43513</v>
      </c>
      <c r="J7" s="25" t="s">
        <v>11</v>
      </c>
    </row>
    <row r="8" customFormat="false" ht="58.5" hidden="false" customHeight="true" outlineLevel="0" collapsed="false">
      <c r="B8" s="19" t="s">
        <v>7</v>
      </c>
      <c r="C8" s="20" t="s">
        <v>8</v>
      </c>
      <c r="D8" s="21" t="s">
        <v>9</v>
      </c>
      <c r="E8" s="19" t="s">
        <v>7</v>
      </c>
      <c r="F8" s="20" t="s">
        <v>8</v>
      </c>
      <c r="G8" s="21" t="s">
        <v>9</v>
      </c>
      <c r="H8" s="19" t="s">
        <v>7</v>
      </c>
      <c r="J8" s="26" t="s">
        <v>12</v>
      </c>
    </row>
    <row r="9" customFormat="false" ht="18.75" hidden="false" customHeight="true" outlineLevel="0" collapsed="false">
      <c r="B9" s="16" t="n">
        <f aca="false" t="array" ref="B9:H9">DaysAndWeeks+DATE(CalendarYear,2,1)-WEEKDAY(DATE(CalendarYear,2,1),(WeekStart="mon")+1)+22</f>
        <v>43514</v>
      </c>
      <c r="C9" s="16" t="n">
        <v>43515</v>
      </c>
      <c r="D9" s="16" t="n">
        <v>43516</v>
      </c>
      <c r="E9" s="16" t="n">
        <v>43517</v>
      </c>
      <c r="F9" s="16" t="n">
        <v>43518</v>
      </c>
      <c r="G9" s="16" t="n">
        <v>43519</v>
      </c>
      <c r="H9" s="16" t="n">
        <v>43520</v>
      </c>
    </row>
    <row r="10" customFormat="false" ht="58.5" hidden="false" customHeight="true" outlineLevel="0" collapsed="false">
      <c r="B10" s="20" t="s">
        <v>8</v>
      </c>
      <c r="C10" s="21" t="s">
        <v>9</v>
      </c>
      <c r="D10" s="19" t="s">
        <v>7</v>
      </c>
      <c r="E10" s="20" t="s">
        <v>8</v>
      </c>
      <c r="F10" s="21" t="s">
        <v>9</v>
      </c>
      <c r="G10" s="19" t="s">
        <v>7</v>
      </c>
      <c r="H10" s="20" t="s">
        <v>8</v>
      </c>
    </row>
    <row r="11" customFormat="false" ht="18.75" hidden="false" customHeight="true" outlineLevel="0" collapsed="false">
      <c r="B11" s="16" t="n">
        <f aca="false" t="array" ref="B11:H11">DaysAndWeeks+DATE(CalendarYear,2,1)-WEEKDAY(DATE(CalendarYear,2,1),(WeekStart="mon")+1)+29</f>
        <v>43521</v>
      </c>
      <c r="C11" s="16" t="n">
        <v>43522</v>
      </c>
      <c r="D11" s="16" t="n">
        <v>43523</v>
      </c>
      <c r="E11" s="16" t="n">
        <v>43524</v>
      </c>
      <c r="F11" s="16" t="n">
        <v>43525</v>
      </c>
      <c r="G11" s="16" t="n">
        <v>43526</v>
      </c>
      <c r="H11" s="16" t="n">
        <v>43527</v>
      </c>
      <c r="J11" s="27" t="s">
        <v>13</v>
      </c>
    </row>
    <row r="12" customFormat="false" ht="58.5" hidden="false" customHeight="true" outlineLevel="0" collapsed="false">
      <c r="B12" s="21" t="s">
        <v>9</v>
      </c>
      <c r="C12" s="19" t="s">
        <v>7</v>
      </c>
      <c r="D12" s="20" t="s">
        <v>8</v>
      </c>
      <c r="E12" s="21" t="s">
        <v>9</v>
      </c>
      <c r="F12" s="19" t="s">
        <v>7</v>
      </c>
      <c r="G12" s="20" t="s">
        <v>8</v>
      </c>
      <c r="H12" s="21" t="s">
        <v>9</v>
      </c>
      <c r="J12" s="28" t="s">
        <v>14</v>
      </c>
    </row>
    <row r="13" customFormat="false" ht="18.75" hidden="false" customHeight="true" outlineLevel="0" collapsed="false">
      <c r="B13" s="16" t="n">
        <f aca="false" t="array" ref="B13:H13">DaysAndWeeks+DATE(CalendarYear,2,1)-WEEKDAY(DATE(CalendarYear,2,1),(WeekStart="mon")+1)+36</f>
        <v>43528</v>
      </c>
      <c r="C13" s="16" t="n">
        <v>43529</v>
      </c>
      <c r="D13" s="16" t="n">
        <v>43530</v>
      </c>
      <c r="E13" s="16" t="n">
        <v>43531</v>
      </c>
      <c r="F13" s="16" t="n">
        <v>43532</v>
      </c>
      <c r="G13" s="16" t="n">
        <v>43533</v>
      </c>
      <c r="H13" s="16" t="n">
        <v>43534</v>
      </c>
    </row>
    <row r="14" customFormat="false" ht="58.5" hidden="false" customHeight="true" outlineLevel="0" collapsed="false">
      <c r="B14" s="19" t="s">
        <v>7</v>
      </c>
      <c r="C14" s="20" t="s">
        <v>8</v>
      </c>
      <c r="D14" s="21" t="s">
        <v>9</v>
      </c>
      <c r="E14" s="19" t="s">
        <v>7</v>
      </c>
      <c r="F14" s="20" t="s">
        <v>8</v>
      </c>
      <c r="G14" s="21" t="s">
        <v>9</v>
      </c>
      <c r="H14" s="19" t="s">
        <v>7</v>
      </c>
    </row>
  </sheetData>
  <mergeCells count="1">
    <mergeCell ref="B1:G1"/>
  </mergeCells>
  <conditionalFormatting sqref="B13:H13 B11:H11">
    <cfRule type="expression" priority="2" aboveAverage="0" equalAverage="0" bottom="0" percent="0" rank="0" text="" dxfId="2">
      <formula>AND(DAY(B11)&gt;=1,DAY(B11)&lt;=15)</formula>
    </cfRule>
  </conditionalFormatting>
  <conditionalFormatting sqref="B3:G3">
    <cfRule type="expression" priority="3" aboveAverage="0" equalAverage="0" bottom="0" percent="0" rank="0" text="" dxfId="3">
      <formula>DAY(B3)&gt;8</formula>
    </cfRule>
  </conditionalFormatting>
  <conditionalFormatting sqref="B4:H4 B6:H6 B8:H8 B10:H10 B12:H12 B14:H14">
    <cfRule type="expression" priority="4" aboveAverage="0" equalAverage="0" bottom="0" percent="0" rank="0" text="" dxfId="1">
      <formula>DAY(B4)&gt;8</formula>
    </cfRule>
  </conditionalFormatting>
  <dataValidations count="6">
    <dataValidation allowBlank="true" operator="between" prompt="Month is in this cell and Year is in cell at right" showDropDown="false" showErrorMessage="true" showInputMessage="true" sqref="B1:G1" type="none">
      <formula1>0</formula1>
      <formula2>0</formula2>
    </dataValidation>
    <dataValidation allowBlank="true" operator="between" prompt="Year is automatically updated in this cell based on year entered in Calendar Setup worksheet" showDropDown="false" showErrorMessage="true" showInputMessage="true" sqref="H1" type="none">
      <formula1>0</formula1>
      <formula2>0</formula2>
    </dataValidation>
    <dataValidation allowBlank="true" operator="between" prompt="Enter monthly Notes in cell below" showDropDown="false" showErrorMessage="true" showInputMessage="true" sqref="J2" type="none">
      <formula1>0</formula1>
      <formula2>0</formula2>
    </dataValidation>
    <dataValidation allowBlank="true" operator="between" prompt="This row contains weekday names for this calendar. This cell contains starting day of week. To change the starting day, select a new Week Start day in Calendar Setup worksheet" showDropDown="false" showErrorMessage="true" showInputMessage="true" sqref="B2" type="none">
      <formula1>0</formula1>
      <formula2>0</formula2>
    </dataValidation>
    <dataValidation allowBlank="true" operator="between" prompt="Calendar day in this and rows 5, 7, 9, 11, and 13 are automatically updated. If this cell doesn’t contain number 1, then it is a previous month's day" showDropDown="false" showErrorMessage="true" showInputMessage="true" sqref="B3" type="none">
      <formula1>0</formula1>
      <formula2>0</formula2>
    </dataValidation>
    <dataValidation allowBlank="true" operator="between" prompt="February month calendar. Enter monthly Notes in cell J3" showDropDown="false" showErrorMessage="true" showInputMessage="true" sqref="A1" type="none">
      <formula1>0</formula1>
      <formula2>0</formula2>
    </dataValidation>
  </dataValidations>
  <printOptions headings="false" gridLines="false" gridLinesSet="true" horizontalCentered="true" verticalCentered="tru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05B35"/>
    <pageSetUpPr fitToPage="true"/>
  </sheetPr>
  <dimension ref="A1:K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5" activeCellId="0" sqref="J5"/>
    </sheetView>
  </sheetViews>
  <sheetFormatPr defaultRowHeight="13.8" zeroHeight="false" outlineLevelRow="0" outlineLevelCol="0"/>
  <cols>
    <col collapsed="false" customWidth="true" hidden="false" outlineLevel="0" max="1" min="1" style="0" width="2.58"/>
    <col collapsed="false" customWidth="true" hidden="false" outlineLevel="0" max="8" min="2" style="0" width="17.5"/>
    <col collapsed="false" customWidth="true" hidden="false" outlineLevel="0" max="9" min="9" style="0" width="2.58"/>
    <col collapsed="false" customWidth="true" hidden="false" outlineLevel="0" max="10" min="10" style="0" width="90.87"/>
    <col collapsed="false" customWidth="true" hidden="false" outlineLevel="0" max="11" min="11" style="0" width="2.33"/>
    <col collapsed="false" customWidth="true" hidden="false" outlineLevel="0" max="1025" min="12" style="0" width="8.75"/>
  </cols>
  <sheetData>
    <row r="1" customFormat="false" ht="59.25" hidden="false" customHeight="true" outlineLevel="0" collapsed="false">
      <c r="A1" s="12"/>
      <c r="B1" s="13" t="str">
        <f aca="false">LOWER(TEXT(B7,"mmmm"))</f>
        <v>březen</v>
      </c>
      <c r="C1" s="13"/>
      <c r="D1" s="13"/>
      <c r="E1" s="13"/>
      <c r="F1" s="13"/>
      <c r="G1" s="13"/>
      <c r="H1" s="14" t="n">
        <f aca="false">CalendarYear</f>
        <v>2019</v>
      </c>
      <c r="K1" s="0" t="s">
        <v>4</v>
      </c>
    </row>
    <row r="2" customFormat="false" ht="46.5" hidden="false" customHeight="true" outlineLevel="0" collapsed="false">
      <c r="B2" s="15" t="str">
        <f aca="false">WeekStart</f>
        <v>mon</v>
      </c>
      <c r="C2" s="15" t="str">
        <f aca="false">LOWER(TEXT(C3,"aaa"))</f>
        <v>út</v>
      </c>
      <c r="D2" s="15" t="str">
        <f aca="false">LOWER(TEXT(D3,"aaa"))</f>
        <v>st</v>
      </c>
      <c r="E2" s="15" t="str">
        <f aca="false">LOWER(TEXT(E3,"aaa"))</f>
        <v>čt</v>
      </c>
      <c r="F2" s="15" t="str">
        <f aca="false">LOWER(TEXT(F3,"aaa"))</f>
        <v>pá</v>
      </c>
      <c r="G2" s="15" t="str">
        <f aca="false">LOWER(TEXT(G3,"aaa"))</f>
        <v>so</v>
      </c>
      <c r="H2" s="15" t="str">
        <f aca="false">LOWER(TEXT(H3,"aaa"))</f>
        <v>ne</v>
      </c>
      <c r="J2" s="5" t="s">
        <v>5</v>
      </c>
    </row>
    <row r="3" customFormat="false" ht="19.5" hidden="false" customHeight="true" outlineLevel="0" collapsed="false">
      <c r="B3" s="16" t="n">
        <f aca="false" t="array" ref="B3:H3">DaysAndWeeks+DATE(CalendarYear,3,1)-WEEKDAY(DATE(CalendarYear,3,1),(WeekStart="mon")+1)+1</f>
        <v>43521</v>
      </c>
      <c r="C3" s="16" t="n">
        <v>43522</v>
      </c>
      <c r="D3" s="16" t="n">
        <v>43523</v>
      </c>
      <c r="E3" s="16" t="n">
        <v>43524</v>
      </c>
      <c r="F3" s="16" t="n">
        <v>43525</v>
      </c>
      <c r="G3" s="16" t="n">
        <v>43526</v>
      </c>
      <c r="H3" s="16" t="n">
        <v>43527</v>
      </c>
      <c r="J3" s="17" t="s">
        <v>6</v>
      </c>
    </row>
    <row r="4" customFormat="false" ht="58.5" hidden="false" customHeight="true" outlineLevel="0" collapsed="false">
      <c r="B4" s="21" t="s">
        <v>9</v>
      </c>
      <c r="C4" s="19" t="s">
        <v>7</v>
      </c>
      <c r="D4" s="20" t="s">
        <v>8</v>
      </c>
      <c r="E4" s="21" t="s">
        <v>9</v>
      </c>
      <c r="F4" s="19" t="s">
        <v>7</v>
      </c>
      <c r="G4" s="20" t="s">
        <v>8</v>
      </c>
      <c r="H4" s="21" t="s">
        <v>9</v>
      </c>
      <c r="J4" s="23" t="s">
        <v>10</v>
      </c>
    </row>
    <row r="5" customFormat="false" ht="18.75" hidden="false" customHeight="true" outlineLevel="0" collapsed="false">
      <c r="B5" s="16" t="n">
        <f aca="false" t="array" ref="B5:H5">DaysAndWeeks+DATE(CalendarYear,3,1)-WEEKDAY(DATE(CalendarYear,3,1),(WeekStart="mon")+1)+8</f>
        <v>43528</v>
      </c>
      <c r="C5" s="16" t="n">
        <v>43529</v>
      </c>
      <c r="D5" s="16" t="n">
        <v>43530</v>
      </c>
      <c r="E5" s="16" t="n">
        <v>43531</v>
      </c>
      <c r="F5" s="16" t="n">
        <v>43532</v>
      </c>
      <c r="G5" s="16" t="n">
        <v>43533</v>
      </c>
      <c r="H5" s="16" t="n">
        <v>43534</v>
      </c>
      <c r="J5" s="24"/>
    </row>
    <row r="6" customFormat="false" ht="58.5" hidden="false" customHeight="true" outlineLevel="0" collapsed="false">
      <c r="B6" s="19" t="s">
        <v>7</v>
      </c>
      <c r="C6" s="20" t="s">
        <v>8</v>
      </c>
      <c r="D6" s="21" t="s">
        <v>9</v>
      </c>
      <c r="E6" s="19" t="s">
        <v>7</v>
      </c>
      <c r="F6" s="20" t="s">
        <v>8</v>
      </c>
      <c r="G6" s="21" t="s">
        <v>9</v>
      </c>
      <c r="H6" s="19" t="s">
        <v>7</v>
      </c>
      <c r="J6" s="25"/>
    </row>
    <row r="7" customFormat="false" ht="18.75" hidden="false" customHeight="true" outlineLevel="0" collapsed="false">
      <c r="B7" s="16" t="n">
        <f aca="false" t="array" ref="B7:H7">DaysAndWeeks+DATE(CalendarYear,3,1)-WEEKDAY(DATE(CalendarYear,3,1),(WeekStart="mon")+1)+15</f>
        <v>43535</v>
      </c>
      <c r="C7" s="16" t="n">
        <v>43536</v>
      </c>
      <c r="D7" s="16" t="n">
        <v>43537</v>
      </c>
      <c r="E7" s="16" t="n">
        <v>43538</v>
      </c>
      <c r="F7" s="16" t="n">
        <v>43539</v>
      </c>
      <c r="G7" s="16" t="n">
        <v>43540</v>
      </c>
      <c r="H7" s="16" t="n">
        <v>43541</v>
      </c>
      <c r="J7" s="25" t="s">
        <v>11</v>
      </c>
    </row>
    <row r="8" customFormat="false" ht="58.5" hidden="false" customHeight="true" outlineLevel="0" collapsed="false">
      <c r="B8" s="20" t="s">
        <v>8</v>
      </c>
      <c r="C8" s="21" t="s">
        <v>9</v>
      </c>
      <c r="D8" s="19" t="s">
        <v>7</v>
      </c>
      <c r="E8" s="20" t="s">
        <v>8</v>
      </c>
      <c r="F8" s="21" t="s">
        <v>9</v>
      </c>
      <c r="G8" s="19" t="s">
        <v>7</v>
      </c>
      <c r="H8" s="20" t="s">
        <v>8</v>
      </c>
      <c r="J8" s="26" t="s">
        <v>12</v>
      </c>
    </row>
    <row r="9" customFormat="false" ht="18.75" hidden="false" customHeight="true" outlineLevel="0" collapsed="false">
      <c r="B9" s="16" t="n">
        <f aca="false" t="array" ref="B9:H9">DaysAndWeeks+DATE(CalendarYear,3,1)-WEEKDAY(DATE(CalendarYear,3,1),(WeekStart="mon")+1)+22</f>
        <v>43542</v>
      </c>
      <c r="C9" s="16" t="n">
        <v>43543</v>
      </c>
      <c r="D9" s="16" t="n">
        <v>43544</v>
      </c>
      <c r="E9" s="16" t="n">
        <v>43545</v>
      </c>
      <c r="F9" s="16" t="n">
        <v>43546</v>
      </c>
      <c r="G9" s="16" t="n">
        <v>43547</v>
      </c>
      <c r="H9" s="16" t="n">
        <v>43548</v>
      </c>
    </row>
    <row r="10" customFormat="false" ht="58.5" hidden="false" customHeight="true" outlineLevel="0" collapsed="false">
      <c r="B10" s="21" t="s">
        <v>9</v>
      </c>
      <c r="C10" s="19" t="s">
        <v>7</v>
      </c>
      <c r="D10" s="20" t="s">
        <v>8</v>
      </c>
      <c r="E10" s="21" t="s">
        <v>9</v>
      </c>
      <c r="F10" s="19" t="s">
        <v>7</v>
      </c>
      <c r="G10" s="20" t="s">
        <v>8</v>
      </c>
      <c r="H10" s="21" t="s">
        <v>9</v>
      </c>
    </row>
    <row r="11" customFormat="false" ht="18.75" hidden="false" customHeight="true" outlineLevel="0" collapsed="false">
      <c r="B11" s="16" t="n">
        <f aca="false" t="array" ref="B11:H11">DaysAndWeeks+DATE(CalendarYear,3,1)-WEEKDAY(DATE(CalendarYear,3,1),(WeekStart="mon")+1)+29</f>
        <v>43549</v>
      </c>
      <c r="C11" s="16" t="n">
        <v>43550</v>
      </c>
      <c r="D11" s="16" t="n">
        <v>43551</v>
      </c>
      <c r="E11" s="16" t="n">
        <v>43552</v>
      </c>
      <c r="F11" s="16" t="n">
        <v>43553</v>
      </c>
      <c r="G11" s="16" t="n">
        <v>43554</v>
      </c>
      <c r="H11" s="16" t="n">
        <v>43555</v>
      </c>
      <c r="J11" s="27" t="s">
        <v>13</v>
      </c>
    </row>
    <row r="12" customFormat="false" ht="58.5" hidden="false" customHeight="true" outlineLevel="0" collapsed="false">
      <c r="B12" s="19" t="s">
        <v>7</v>
      </c>
      <c r="C12" s="20" t="s">
        <v>8</v>
      </c>
      <c r="D12" s="21" t="s">
        <v>9</v>
      </c>
      <c r="E12" s="19" t="s">
        <v>7</v>
      </c>
      <c r="F12" s="20" t="s">
        <v>8</v>
      </c>
      <c r="G12" s="21" t="s">
        <v>9</v>
      </c>
      <c r="H12" s="19" t="s">
        <v>7</v>
      </c>
      <c r="J12" s="28" t="s">
        <v>14</v>
      </c>
    </row>
    <row r="13" customFormat="false" ht="18.75" hidden="false" customHeight="true" outlineLevel="0" collapsed="false">
      <c r="B13" s="16" t="n">
        <f aca="false" t="array" ref="B13:H13">DaysAndWeeks+DATE(CalendarYear,3,1)-WEEKDAY(DATE(CalendarYear,3,1),(WeekStart="mon")+1)+36</f>
        <v>43556</v>
      </c>
      <c r="C13" s="16" t="n">
        <v>43557</v>
      </c>
      <c r="D13" s="16" t="n">
        <v>43558</v>
      </c>
      <c r="E13" s="16" t="n">
        <v>43559</v>
      </c>
      <c r="F13" s="16" t="n">
        <v>43560</v>
      </c>
      <c r="G13" s="16" t="n">
        <v>43561</v>
      </c>
      <c r="H13" s="16" t="n">
        <v>43562</v>
      </c>
    </row>
    <row r="14" customFormat="false" ht="58.5" hidden="false" customHeight="true" outlineLevel="0" collapsed="false">
      <c r="B14" s="20" t="s">
        <v>8</v>
      </c>
      <c r="C14" s="21" t="s">
        <v>9</v>
      </c>
      <c r="D14" s="19" t="s">
        <v>7</v>
      </c>
      <c r="E14" s="20" t="s">
        <v>8</v>
      </c>
      <c r="F14" s="21" t="s">
        <v>9</v>
      </c>
      <c r="G14" s="19" t="s">
        <v>7</v>
      </c>
      <c r="H14" s="20" t="s">
        <v>8</v>
      </c>
    </row>
  </sheetData>
  <mergeCells count="1">
    <mergeCell ref="B1:G1"/>
  </mergeCells>
  <conditionalFormatting sqref="B13:H13 B11:H11">
    <cfRule type="expression" priority="2" aboveAverage="0" equalAverage="0" bottom="0" percent="0" rank="0" text="" dxfId="4">
      <formula>AND(DAY(B11)&gt;=1,DAY(B11)&lt;=15)</formula>
    </cfRule>
  </conditionalFormatting>
  <conditionalFormatting sqref="B3:G3">
    <cfRule type="expression" priority="3" aboveAverage="0" equalAverage="0" bottom="0" percent="0" rank="0" text="" dxfId="5">
      <formula>DAY(B3)&gt;8</formula>
    </cfRule>
  </conditionalFormatting>
  <conditionalFormatting sqref="B4:H4 B6:H6 B8:H8 B10:H10 B12:H12 B14:H14">
    <cfRule type="expression" priority="4" aboveAverage="0" equalAverage="0" bottom="0" percent="0" rank="0" text="" dxfId="1">
      <formula>DAY(B4)&gt;8</formula>
    </cfRule>
  </conditionalFormatting>
  <dataValidations count="6">
    <dataValidation allowBlank="true" operator="between" prompt="Month is in this cell and Year is in cell at right" showDropDown="false" showErrorMessage="true" showInputMessage="true" sqref="B1:G1" type="none">
      <formula1>0</formula1>
      <formula2>0</formula2>
    </dataValidation>
    <dataValidation allowBlank="true" operator="between" prompt="Year is automatically updated in this cell based on year entered in Calendar Setup worksheet" showDropDown="false" showErrorMessage="true" showInputMessage="true" sqref="H1" type="none">
      <formula1>0</formula1>
      <formula2>0</formula2>
    </dataValidation>
    <dataValidation allowBlank="true" operator="between" prompt="Enter monthly Notes in cell below" showDropDown="false" showErrorMessage="true" showInputMessage="true" sqref="J2" type="none">
      <formula1>0</formula1>
      <formula2>0</formula2>
    </dataValidation>
    <dataValidation allowBlank="true" operator="between" prompt="This row contains weekday names for this calendar. This cell contains starting day of week. To change the starting day, select a new Week Start day in Calendar Setup worksheet" showDropDown="false" showErrorMessage="true" showInputMessage="true" sqref="B2" type="none">
      <formula1>0</formula1>
      <formula2>0</formula2>
    </dataValidation>
    <dataValidation allowBlank="true" operator="between" prompt="Calendar day in this and rows 5, 7, 9, 11, and 13 are automatically updated. If this cell doesn’t contain number 1, then it is a previous month's day" showDropDown="false" showErrorMessage="true" showInputMessage="true" sqref="B3" type="none">
      <formula1>0</formula1>
      <formula2>0</formula2>
    </dataValidation>
    <dataValidation allowBlank="true" operator="between" prompt="March month calendar. Enter monthly Notes in cell J3" showDropDown="false" showErrorMessage="true" showInputMessage="true" sqref="A1" type="none">
      <formula1>0</formula1>
      <formula2>0</formula2>
    </dataValidation>
  </dataValidations>
  <printOptions headings="false" gridLines="false" gridLinesSet="true" horizontalCentered="true" verticalCentered="tru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F69D86"/>
    <pageSetUpPr fitToPage="true"/>
  </sheetPr>
  <dimension ref="A1:K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3" activeCellId="0" sqref="J3"/>
    </sheetView>
  </sheetViews>
  <sheetFormatPr defaultRowHeight="13.8" zeroHeight="false" outlineLevelRow="0" outlineLevelCol="0"/>
  <cols>
    <col collapsed="false" customWidth="true" hidden="false" outlineLevel="0" max="1" min="1" style="0" width="2.58"/>
    <col collapsed="false" customWidth="true" hidden="false" outlineLevel="0" max="8" min="2" style="0" width="17.5"/>
    <col collapsed="false" customWidth="true" hidden="false" outlineLevel="0" max="9" min="9" style="0" width="2.58"/>
    <col collapsed="false" customWidth="true" hidden="false" outlineLevel="0" max="10" min="10" style="0" width="90.87"/>
    <col collapsed="false" customWidth="true" hidden="false" outlineLevel="0" max="11" min="11" style="0" width="2.33"/>
    <col collapsed="false" customWidth="true" hidden="false" outlineLevel="0" max="1025" min="12" style="0" width="8.75"/>
  </cols>
  <sheetData>
    <row r="1" customFormat="false" ht="59.25" hidden="false" customHeight="true" outlineLevel="0" collapsed="false">
      <c r="A1" s="12"/>
      <c r="B1" s="13" t="str">
        <f aca="false">LOWER(TEXT(B7,"mmmm"))</f>
        <v>duben</v>
      </c>
      <c r="C1" s="13"/>
      <c r="D1" s="13"/>
      <c r="E1" s="13"/>
      <c r="F1" s="13"/>
      <c r="G1" s="13"/>
      <c r="H1" s="14" t="n">
        <f aca="false">CalendarYear</f>
        <v>2019</v>
      </c>
      <c r="K1" s="0" t="s">
        <v>4</v>
      </c>
    </row>
    <row r="2" customFormat="false" ht="46.5" hidden="false" customHeight="true" outlineLevel="0" collapsed="false">
      <c r="B2" s="15" t="str">
        <f aca="false">WeekStart</f>
        <v>mon</v>
      </c>
      <c r="C2" s="15" t="str">
        <f aca="false">LOWER(TEXT(C3,"aaa"))</f>
        <v>út</v>
      </c>
      <c r="D2" s="15" t="str">
        <f aca="false">LOWER(TEXT(D3,"aaa"))</f>
        <v>st</v>
      </c>
      <c r="E2" s="15" t="str">
        <f aca="false">LOWER(TEXT(E3,"aaa"))</f>
        <v>čt</v>
      </c>
      <c r="F2" s="15" t="str">
        <f aca="false">LOWER(TEXT(F3,"aaa"))</f>
        <v>pá</v>
      </c>
      <c r="G2" s="15" t="str">
        <f aca="false">LOWER(TEXT(G3,"aaa"))</f>
        <v>so</v>
      </c>
      <c r="H2" s="15" t="str">
        <f aca="false">LOWER(TEXT(H3,"aaa"))</f>
        <v>ne</v>
      </c>
      <c r="J2" s="5" t="s">
        <v>5</v>
      </c>
    </row>
    <row r="3" customFormat="false" ht="19.5" hidden="false" customHeight="true" outlineLevel="0" collapsed="false">
      <c r="B3" s="16" t="n">
        <f aca="false" t="array" ref="B3:H3">DaysAndWeeks+DATE(CalendarYear,4,1)-WEEKDAY(DATE(CalendarYear,4,1),(WeekStart="mon")+1)+1</f>
        <v>43556</v>
      </c>
      <c r="C3" s="16" t="n">
        <v>43557</v>
      </c>
      <c r="D3" s="16" t="n">
        <v>43558</v>
      </c>
      <c r="E3" s="16" t="n">
        <v>43559</v>
      </c>
      <c r="F3" s="16" t="n">
        <v>43560</v>
      </c>
      <c r="G3" s="16" t="n">
        <v>43561</v>
      </c>
      <c r="H3" s="16" t="n">
        <v>43562</v>
      </c>
      <c r="J3" s="17" t="s">
        <v>6</v>
      </c>
    </row>
    <row r="4" customFormat="false" ht="58.5" hidden="false" customHeight="true" outlineLevel="0" collapsed="false">
      <c r="B4" s="20" t="s">
        <v>8</v>
      </c>
      <c r="C4" s="21" t="s">
        <v>9</v>
      </c>
      <c r="D4" s="19" t="s">
        <v>7</v>
      </c>
      <c r="E4" s="20" t="s">
        <v>8</v>
      </c>
      <c r="F4" s="21" t="s">
        <v>9</v>
      </c>
      <c r="G4" s="19" t="s">
        <v>7</v>
      </c>
      <c r="H4" s="20" t="s">
        <v>8</v>
      </c>
      <c r="J4" s="23" t="s">
        <v>10</v>
      </c>
    </row>
    <row r="5" customFormat="false" ht="18.75" hidden="false" customHeight="true" outlineLevel="0" collapsed="false">
      <c r="B5" s="16" t="n">
        <f aca="false" t="array" ref="B5:H5">DaysAndWeeks+DATE(CalendarYear,4,1)-WEEKDAY(DATE(CalendarYear,4,1),(WeekStart="mon")+1)+8</f>
        <v>43563</v>
      </c>
      <c r="C5" s="16" t="n">
        <v>43564</v>
      </c>
      <c r="D5" s="16" t="n">
        <v>43565</v>
      </c>
      <c r="E5" s="16" t="n">
        <v>43566</v>
      </c>
      <c r="F5" s="16" t="n">
        <v>43567</v>
      </c>
      <c r="G5" s="16" t="n">
        <v>43568</v>
      </c>
      <c r="H5" s="16" t="n">
        <v>43569</v>
      </c>
      <c r="J5" s="24"/>
    </row>
    <row r="6" customFormat="false" ht="58.5" hidden="false" customHeight="true" outlineLevel="0" collapsed="false">
      <c r="B6" s="21" t="s">
        <v>9</v>
      </c>
      <c r="C6" s="19" t="s">
        <v>7</v>
      </c>
      <c r="D6" s="20" t="s">
        <v>8</v>
      </c>
      <c r="E6" s="21" t="s">
        <v>9</v>
      </c>
      <c r="F6" s="19" t="s">
        <v>7</v>
      </c>
      <c r="G6" s="20" t="s">
        <v>8</v>
      </c>
      <c r="H6" s="21" t="s">
        <v>9</v>
      </c>
      <c r="J6" s="25"/>
    </row>
    <row r="7" customFormat="false" ht="18.75" hidden="false" customHeight="true" outlineLevel="0" collapsed="false">
      <c r="B7" s="16" t="n">
        <f aca="false" t="array" ref="B7:H7">DaysAndWeeks+DATE(CalendarYear,4,1)-WEEKDAY(DATE(CalendarYear,4,1),(WeekStart="mon")+1)+15</f>
        <v>43570</v>
      </c>
      <c r="C7" s="16" t="n">
        <v>43571</v>
      </c>
      <c r="D7" s="16" t="n">
        <v>43572</v>
      </c>
      <c r="E7" s="16" t="n">
        <v>43573</v>
      </c>
      <c r="F7" s="16" t="n">
        <v>43574</v>
      </c>
      <c r="G7" s="16" t="n">
        <v>43575</v>
      </c>
      <c r="H7" s="16" t="n">
        <v>43576</v>
      </c>
      <c r="J7" s="25" t="s">
        <v>11</v>
      </c>
    </row>
    <row r="8" customFormat="false" ht="58.5" hidden="false" customHeight="true" outlineLevel="0" collapsed="false">
      <c r="B8" s="19" t="s">
        <v>7</v>
      </c>
      <c r="C8" s="20" t="s">
        <v>8</v>
      </c>
      <c r="D8" s="21" t="s">
        <v>9</v>
      </c>
      <c r="E8" s="19" t="s">
        <v>7</v>
      </c>
      <c r="F8" s="20" t="s">
        <v>8</v>
      </c>
      <c r="G8" s="21" t="s">
        <v>9</v>
      </c>
      <c r="H8" s="19" t="s">
        <v>7</v>
      </c>
      <c r="J8" s="26" t="s">
        <v>12</v>
      </c>
    </row>
    <row r="9" customFormat="false" ht="18.75" hidden="false" customHeight="true" outlineLevel="0" collapsed="false">
      <c r="B9" s="16" t="n">
        <f aca="false" t="array" ref="B9:H9">DaysAndWeeks+DATE(CalendarYear,4,1)-WEEKDAY(DATE(CalendarYear,4,1),(WeekStart="mon")+1)+22</f>
        <v>43577</v>
      </c>
      <c r="C9" s="16" t="n">
        <v>43578</v>
      </c>
      <c r="D9" s="16" t="n">
        <v>43579</v>
      </c>
      <c r="E9" s="16" t="n">
        <v>43580</v>
      </c>
      <c r="F9" s="16" t="n">
        <v>43581</v>
      </c>
      <c r="G9" s="16" t="n">
        <v>43582</v>
      </c>
      <c r="H9" s="16" t="n">
        <v>43583</v>
      </c>
    </row>
    <row r="10" customFormat="false" ht="58.5" hidden="false" customHeight="true" outlineLevel="0" collapsed="false">
      <c r="B10" s="20" t="s">
        <v>8</v>
      </c>
      <c r="C10" s="21" t="s">
        <v>9</v>
      </c>
      <c r="D10" s="19" t="s">
        <v>7</v>
      </c>
      <c r="E10" s="20" t="s">
        <v>8</v>
      </c>
      <c r="F10" s="21" t="s">
        <v>9</v>
      </c>
      <c r="G10" s="19" t="s">
        <v>7</v>
      </c>
      <c r="H10" s="20" t="s">
        <v>8</v>
      </c>
    </row>
    <row r="11" customFormat="false" ht="18.75" hidden="false" customHeight="true" outlineLevel="0" collapsed="false">
      <c r="B11" s="16" t="n">
        <f aca="false" t="array" ref="B11:H11">DaysAndWeeks+DATE(CalendarYear,4,1)-WEEKDAY(DATE(CalendarYear,4,1),(WeekStart="mon")+1)+29</f>
        <v>43584</v>
      </c>
      <c r="C11" s="16" t="n">
        <v>43585</v>
      </c>
      <c r="D11" s="16" t="n">
        <v>43586</v>
      </c>
      <c r="E11" s="16" t="n">
        <v>43587</v>
      </c>
      <c r="F11" s="16" t="n">
        <v>43588</v>
      </c>
      <c r="G11" s="16" t="n">
        <v>43589</v>
      </c>
      <c r="H11" s="16" t="n">
        <v>43590</v>
      </c>
      <c r="J11" s="27" t="s">
        <v>13</v>
      </c>
    </row>
    <row r="12" customFormat="false" ht="58.5" hidden="false" customHeight="true" outlineLevel="0" collapsed="false">
      <c r="B12" s="21" t="s">
        <v>9</v>
      </c>
      <c r="C12" s="19" t="s">
        <v>7</v>
      </c>
      <c r="D12" s="20" t="s">
        <v>8</v>
      </c>
      <c r="E12" s="21" t="s">
        <v>9</v>
      </c>
      <c r="F12" s="19" t="s">
        <v>7</v>
      </c>
      <c r="G12" s="20" t="s">
        <v>8</v>
      </c>
      <c r="H12" s="21" t="s">
        <v>9</v>
      </c>
      <c r="J12" s="28" t="s">
        <v>14</v>
      </c>
    </row>
    <row r="13" customFormat="false" ht="18.75" hidden="false" customHeight="true" outlineLevel="0" collapsed="false">
      <c r="B13" s="16" t="n">
        <f aca="false" t="array" ref="B13:H13">DaysAndWeeks+DATE(CalendarYear,4,1)-WEEKDAY(DATE(CalendarYear,4,1),(WeekStart="mon")+1)+36</f>
        <v>43591</v>
      </c>
      <c r="C13" s="16" t="n">
        <v>43592</v>
      </c>
      <c r="D13" s="16" t="n">
        <v>43593</v>
      </c>
      <c r="E13" s="16" t="n">
        <v>43594</v>
      </c>
      <c r="F13" s="16" t="n">
        <v>43595</v>
      </c>
      <c r="G13" s="16" t="n">
        <v>43596</v>
      </c>
      <c r="H13" s="16" t="n">
        <v>43597</v>
      </c>
    </row>
    <row r="14" customFormat="false" ht="58.5" hidden="false" customHeight="true" outlineLevel="0" collapsed="false">
      <c r="B14" s="19" t="s">
        <v>7</v>
      </c>
      <c r="C14" s="20" t="s">
        <v>8</v>
      </c>
      <c r="D14" s="21" t="s">
        <v>9</v>
      </c>
      <c r="E14" s="19" t="s">
        <v>7</v>
      </c>
      <c r="F14" s="20" t="s">
        <v>8</v>
      </c>
      <c r="G14" s="21" t="s">
        <v>9</v>
      </c>
      <c r="H14" s="19" t="s">
        <v>7</v>
      </c>
    </row>
  </sheetData>
  <mergeCells count="1">
    <mergeCell ref="B1:G1"/>
  </mergeCells>
  <conditionalFormatting sqref="B13:H13 B11:H11">
    <cfRule type="expression" priority="2" aboveAverage="0" equalAverage="0" bottom="0" percent="0" rank="0" text="" dxfId="6">
      <formula>AND(DAY(B11)&gt;=1,DAY(B11)&lt;=15)</formula>
    </cfRule>
  </conditionalFormatting>
  <conditionalFormatting sqref="B3:G3">
    <cfRule type="expression" priority="3" aboveAverage="0" equalAverage="0" bottom="0" percent="0" rank="0" text="" dxfId="7">
      <formula>DAY(B3)&gt;8</formula>
    </cfRule>
  </conditionalFormatting>
  <conditionalFormatting sqref="B4:H4 B6:H6 B8:H8 B10:H10 B12:H12 B14:H14">
    <cfRule type="expression" priority="4" aboveAverage="0" equalAverage="0" bottom="0" percent="0" rank="0" text="" dxfId="1">
      <formula>DAY(B4)&gt;8</formula>
    </cfRule>
  </conditionalFormatting>
  <dataValidations count="6">
    <dataValidation allowBlank="true" operator="between" prompt="Month is in this cell and Year is in cell at right" showDropDown="false" showErrorMessage="true" showInputMessage="true" sqref="B1:G1" type="none">
      <formula1>0</formula1>
      <formula2>0</formula2>
    </dataValidation>
    <dataValidation allowBlank="true" operator="between" prompt="Year is automatically updated in this cell based on year entered in Calendar Setup worksheet" showDropDown="false" showErrorMessage="true" showInputMessage="true" sqref="H1" type="none">
      <formula1>0</formula1>
      <formula2>0</formula2>
    </dataValidation>
    <dataValidation allowBlank="true" operator="between" prompt="Enter monthly Notes in cell below" showDropDown="false" showErrorMessage="true" showInputMessage="true" sqref="J2" type="none">
      <formula1>0</formula1>
      <formula2>0</formula2>
    </dataValidation>
    <dataValidation allowBlank="true" operator="between" prompt="This row contains weekday names for this calendar. This cell contains starting day of week. To change the starting day, select a new Week Start day in Calendar Setup worksheet" showDropDown="false" showErrorMessage="true" showInputMessage="true" sqref="B2" type="none">
      <formula1>0</formula1>
      <formula2>0</formula2>
    </dataValidation>
    <dataValidation allowBlank="true" operator="between" prompt="Calendar day in this and rows 5, 7, 9, 11, and 13 are automatically updated. If this cell doesn’t contain number 1, then it is a previous month's day" showDropDown="false" showErrorMessage="true" showInputMessage="true" sqref="B3" type="none">
      <formula1>0</formula1>
      <formula2>0</formula2>
    </dataValidation>
    <dataValidation allowBlank="true" operator="between" prompt="April month calendar. Enter monthly Notes in cell J3" showDropDown="false" showErrorMessage="true" showInputMessage="true" sqref="A1" type="none">
      <formula1>0</formula1>
      <formula2>0</formula2>
    </dataValidation>
  </dataValidations>
  <printOptions headings="false" gridLines="false" gridLinesSet="true" horizontalCentered="true" verticalCentered="tru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F9BDAE"/>
    <pageSetUpPr fitToPage="true"/>
  </sheetPr>
  <dimension ref="A1:K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RowHeight="13.8" zeroHeight="false" outlineLevelRow="0" outlineLevelCol="0"/>
  <cols>
    <col collapsed="false" customWidth="true" hidden="false" outlineLevel="0" max="1" min="1" style="0" width="2.58"/>
    <col collapsed="false" customWidth="true" hidden="false" outlineLevel="0" max="8" min="2" style="0" width="17.5"/>
    <col collapsed="false" customWidth="true" hidden="false" outlineLevel="0" max="9" min="9" style="0" width="2.58"/>
    <col collapsed="false" customWidth="true" hidden="false" outlineLevel="0" max="10" min="10" style="0" width="90.87"/>
    <col collapsed="false" customWidth="true" hidden="false" outlineLevel="0" max="11" min="11" style="0" width="2.33"/>
    <col collapsed="false" customWidth="true" hidden="false" outlineLevel="0" max="1025" min="12" style="0" width="8.75"/>
  </cols>
  <sheetData>
    <row r="1" customFormat="false" ht="59.25" hidden="false" customHeight="true" outlineLevel="0" collapsed="false">
      <c r="A1" s="12"/>
      <c r="B1" s="13" t="str">
        <f aca="false">LOWER(TEXT(B7,"mmmm"))</f>
        <v>květen</v>
      </c>
      <c r="C1" s="13"/>
      <c r="D1" s="13"/>
      <c r="E1" s="13"/>
      <c r="F1" s="13"/>
      <c r="G1" s="13"/>
      <c r="H1" s="14" t="n">
        <f aca="false">CalendarYear</f>
        <v>2019</v>
      </c>
      <c r="K1" s="0" t="s">
        <v>4</v>
      </c>
    </row>
    <row r="2" customFormat="false" ht="46.5" hidden="false" customHeight="true" outlineLevel="0" collapsed="false">
      <c r="B2" s="15" t="str">
        <f aca="false">WeekStart</f>
        <v>mon</v>
      </c>
      <c r="C2" s="15" t="str">
        <f aca="false">LOWER(TEXT(C3,"aaa"))</f>
        <v>út</v>
      </c>
      <c r="D2" s="15" t="str">
        <f aca="false">LOWER(TEXT(D3,"aaa"))</f>
        <v>st</v>
      </c>
      <c r="E2" s="15" t="str">
        <f aca="false">LOWER(TEXT(E3,"aaa"))</f>
        <v>čt</v>
      </c>
      <c r="F2" s="15" t="str">
        <f aca="false">LOWER(TEXT(F3,"aaa"))</f>
        <v>pá</v>
      </c>
      <c r="G2" s="15" t="str">
        <f aca="false">LOWER(TEXT(G3,"aaa"))</f>
        <v>so</v>
      </c>
      <c r="H2" s="15" t="str">
        <f aca="false">LOWER(TEXT(H3,"aaa"))</f>
        <v>ne</v>
      </c>
      <c r="J2" s="5" t="s">
        <v>5</v>
      </c>
    </row>
    <row r="3" customFormat="false" ht="19.5" hidden="false" customHeight="true" outlineLevel="0" collapsed="false">
      <c r="B3" s="16" t="n">
        <f aca="false" t="array" ref="B3:H3">DaysAndWeeks+DATE(CalendarYear,5,1)-WEEKDAY(DATE(CalendarYear,5,1),(WeekStart="mon")+1)+1</f>
        <v>43584</v>
      </c>
      <c r="C3" s="16" t="n">
        <v>43585</v>
      </c>
      <c r="D3" s="16" t="n">
        <v>43586</v>
      </c>
      <c r="E3" s="16" t="n">
        <v>43587</v>
      </c>
      <c r="F3" s="16" t="n">
        <v>43588</v>
      </c>
      <c r="G3" s="16" t="n">
        <v>43589</v>
      </c>
      <c r="H3" s="16" t="n">
        <v>43590</v>
      </c>
      <c r="J3" s="17" t="s">
        <v>6</v>
      </c>
    </row>
    <row r="4" customFormat="false" ht="58.5" hidden="false" customHeight="true" outlineLevel="0" collapsed="false">
      <c r="B4" s="21" t="s">
        <v>9</v>
      </c>
      <c r="C4" s="19" t="s">
        <v>7</v>
      </c>
      <c r="D4" s="20" t="s">
        <v>8</v>
      </c>
      <c r="E4" s="21" t="s">
        <v>9</v>
      </c>
      <c r="F4" s="19" t="s">
        <v>7</v>
      </c>
      <c r="G4" s="20" t="s">
        <v>8</v>
      </c>
      <c r="H4" s="21" t="s">
        <v>9</v>
      </c>
      <c r="J4" s="23" t="s">
        <v>10</v>
      </c>
    </row>
    <row r="5" customFormat="false" ht="18.75" hidden="false" customHeight="true" outlineLevel="0" collapsed="false">
      <c r="B5" s="16" t="n">
        <f aca="false" t="array" ref="B5:H5">DaysAndWeeks+DATE(CalendarYear,5,1)-WEEKDAY(DATE(CalendarYear,5,1),(WeekStart="mon")+1)+8</f>
        <v>43591</v>
      </c>
      <c r="C5" s="16" t="n">
        <v>43592</v>
      </c>
      <c r="D5" s="16" t="n">
        <v>43593</v>
      </c>
      <c r="E5" s="16" t="n">
        <v>43594</v>
      </c>
      <c r="F5" s="16" t="n">
        <v>43595</v>
      </c>
      <c r="G5" s="16" t="n">
        <v>43596</v>
      </c>
      <c r="H5" s="16" t="n">
        <v>43597</v>
      </c>
      <c r="J5" s="24"/>
    </row>
    <row r="6" customFormat="false" ht="58.5" hidden="false" customHeight="true" outlineLevel="0" collapsed="false">
      <c r="B6" s="19" t="s">
        <v>7</v>
      </c>
      <c r="C6" s="20" t="s">
        <v>8</v>
      </c>
      <c r="D6" s="21" t="s">
        <v>9</v>
      </c>
      <c r="E6" s="19" t="s">
        <v>7</v>
      </c>
      <c r="F6" s="20" t="s">
        <v>8</v>
      </c>
      <c r="G6" s="21" t="s">
        <v>9</v>
      </c>
      <c r="H6" s="19" t="s">
        <v>7</v>
      </c>
      <c r="J6" s="25"/>
    </row>
    <row r="7" customFormat="false" ht="18.75" hidden="false" customHeight="true" outlineLevel="0" collapsed="false">
      <c r="B7" s="16" t="n">
        <f aca="false" t="array" ref="B7:H7">DaysAndWeeks+DATE(CalendarYear,5,1)-WEEKDAY(DATE(CalendarYear,5,1),(WeekStart="mon")+1)+15</f>
        <v>43598</v>
      </c>
      <c r="C7" s="16" t="n">
        <v>43599</v>
      </c>
      <c r="D7" s="16" t="n">
        <v>43600</v>
      </c>
      <c r="E7" s="16" t="n">
        <v>43601</v>
      </c>
      <c r="F7" s="16" t="n">
        <v>43602</v>
      </c>
      <c r="G7" s="16" t="n">
        <v>43603</v>
      </c>
      <c r="H7" s="16" t="n">
        <v>43604</v>
      </c>
      <c r="J7" s="25" t="s">
        <v>11</v>
      </c>
    </row>
    <row r="8" customFormat="false" ht="58.5" hidden="false" customHeight="true" outlineLevel="0" collapsed="false">
      <c r="B8" s="20" t="s">
        <v>8</v>
      </c>
      <c r="C8" s="21" t="s">
        <v>9</v>
      </c>
      <c r="D8" s="19" t="s">
        <v>7</v>
      </c>
      <c r="E8" s="20" t="s">
        <v>8</v>
      </c>
      <c r="F8" s="21" t="s">
        <v>9</v>
      </c>
      <c r="G8" s="19" t="s">
        <v>7</v>
      </c>
      <c r="H8" s="20" t="s">
        <v>8</v>
      </c>
      <c r="J8" s="26" t="s">
        <v>12</v>
      </c>
    </row>
    <row r="9" customFormat="false" ht="18.75" hidden="false" customHeight="true" outlineLevel="0" collapsed="false">
      <c r="B9" s="16" t="n">
        <f aca="false" t="array" ref="B9:H9">DaysAndWeeks+DATE(CalendarYear,5,1)-WEEKDAY(DATE(CalendarYear,5,1),(WeekStart="mon")+1)+22</f>
        <v>43605</v>
      </c>
      <c r="C9" s="16" t="n">
        <v>43606</v>
      </c>
      <c r="D9" s="16" t="n">
        <v>43607</v>
      </c>
      <c r="E9" s="16" t="n">
        <v>43608</v>
      </c>
      <c r="F9" s="16" t="n">
        <v>43609</v>
      </c>
      <c r="G9" s="16" t="n">
        <v>43610</v>
      </c>
      <c r="H9" s="16" t="n">
        <v>43611</v>
      </c>
    </row>
    <row r="10" customFormat="false" ht="58.5" hidden="false" customHeight="true" outlineLevel="0" collapsed="false">
      <c r="B10" s="21" t="s">
        <v>9</v>
      </c>
      <c r="C10" s="19" t="s">
        <v>7</v>
      </c>
      <c r="D10" s="20" t="s">
        <v>8</v>
      </c>
      <c r="E10" s="21" t="s">
        <v>9</v>
      </c>
      <c r="F10" s="19" t="s">
        <v>7</v>
      </c>
      <c r="G10" s="20" t="s">
        <v>8</v>
      </c>
      <c r="H10" s="21" t="s">
        <v>9</v>
      </c>
    </row>
    <row r="11" customFormat="false" ht="18.75" hidden="false" customHeight="true" outlineLevel="0" collapsed="false">
      <c r="B11" s="16" t="n">
        <f aca="false" t="array" ref="B11:H11">DaysAndWeeks+DATE(CalendarYear,5,1)-WEEKDAY(DATE(CalendarYear,5,1),(WeekStart="mon")+1)+29</f>
        <v>43612</v>
      </c>
      <c r="C11" s="16" t="n">
        <v>43613</v>
      </c>
      <c r="D11" s="16" t="n">
        <v>43614</v>
      </c>
      <c r="E11" s="16" t="n">
        <v>43615</v>
      </c>
      <c r="F11" s="16" t="n">
        <v>43616</v>
      </c>
      <c r="G11" s="16" t="n">
        <v>43617</v>
      </c>
      <c r="H11" s="16" t="n">
        <v>43618</v>
      </c>
      <c r="J11" s="27" t="s">
        <v>13</v>
      </c>
    </row>
    <row r="12" customFormat="false" ht="58.5" hidden="false" customHeight="true" outlineLevel="0" collapsed="false">
      <c r="B12" s="19" t="s">
        <v>7</v>
      </c>
      <c r="C12" s="20" t="s">
        <v>8</v>
      </c>
      <c r="D12" s="21" t="s">
        <v>9</v>
      </c>
      <c r="E12" s="19" t="s">
        <v>7</v>
      </c>
      <c r="F12" s="20" t="s">
        <v>8</v>
      </c>
      <c r="G12" s="21" t="s">
        <v>9</v>
      </c>
      <c r="H12" s="19" t="s">
        <v>7</v>
      </c>
      <c r="J12" s="28" t="s">
        <v>14</v>
      </c>
    </row>
    <row r="13" customFormat="false" ht="18.75" hidden="false" customHeight="true" outlineLevel="0" collapsed="false">
      <c r="B13" s="16" t="n">
        <f aca="false" t="array" ref="B13:H13">DaysAndWeeks+DATE(CalendarYear,5,1)-WEEKDAY(DATE(CalendarYear,5,1),(WeekStart="mon")+1)+36</f>
        <v>43619</v>
      </c>
      <c r="C13" s="16" t="n">
        <v>43620</v>
      </c>
      <c r="D13" s="16" t="n">
        <v>43621</v>
      </c>
      <c r="E13" s="16" t="n">
        <v>43622</v>
      </c>
      <c r="F13" s="16" t="n">
        <v>43623</v>
      </c>
      <c r="G13" s="16" t="n">
        <v>43624</v>
      </c>
      <c r="H13" s="16" t="n">
        <v>43625</v>
      </c>
    </row>
    <row r="14" customFormat="false" ht="58.5" hidden="false" customHeight="true" outlineLevel="0" collapsed="false">
      <c r="B14" s="20" t="s">
        <v>8</v>
      </c>
      <c r="C14" s="21" t="s">
        <v>9</v>
      </c>
      <c r="D14" s="19" t="s">
        <v>7</v>
      </c>
      <c r="E14" s="20" t="s">
        <v>8</v>
      </c>
      <c r="F14" s="21" t="s">
        <v>9</v>
      </c>
      <c r="G14" s="19" t="s">
        <v>7</v>
      </c>
      <c r="H14" s="20" t="s">
        <v>8</v>
      </c>
    </row>
  </sheetData>
  <mergeCells count="1">
    <mergeCell ref="B1:G1"/>
  </mergeCells>
  <conditionalFormatting sqref="B13:H13 B11:H11">
    <cfRule type="expression" priority="2" aboveAverage="0" equalAverage="0" bottom="0" percent="0" rank="0" text="" dxfId="8">
      <formula>AND(DAY(B11)&gt;=1,DAY(B11)&lt;=15)</formula>
    </cfRule>
  </conditionalFormatting>
  <conditionalFormatting sqref="B3:G3">
    <cfRule type="expression" priority="3" aboveAverage="0" equalAverage="0" bottom="0" percent="0" rank="0" text="" dxfId="9">
      <formula>DAY(B3)&gt;8</formula>
    </cfRule>
  </conditionalFormatting>
  <conditionalFormatting sqref="B4:H4 B6:H6 B8:H8 B10:H10 B12:H12 B14:H14">
    <cfRule type="expression" priority="4" aboveAverage="0" equalAverage="0" bottom="0" percent="0" rank="0" text="" dxfId="1">
      <formula>DAY(B4)&gt;8</formula>
    </cfRule>
  </conditionalFormatting>
  <dataValidations count="6">
    <dataValidation allowBlank="true" operator="between" prompt="Month is in this cell and Year is in cell at right" showDropDown="false" showErrorMessage="true" showInputMessage="true" sqref="B1:G1" type="none">
      <formula1>0</formula1>
      <formula2>0</formula2>
    </dataValidation>
    <dataValidation allowBlank="true" operator="between" prompt="Year is automatically updated in this cell based on year entered in Calendar Setup worksheet" showDropDown="false" showErrorMessage="true" showInputMessage="true" sqref="H1" type="none">
      <formula1>0</formula1>
      <formula2>0</formula2>
    </dataValidation>
    <dataValidation allowBlank="true" operator="between" prompt="Enter monthly Notes in cell below" showDropDown="false" showErrorMessage="true" showInputMessage="true" sqref="J2" type="none">
      <formula1>0</formula1>
      <formula2>0</formula2>
    </dataValidation>
    <dataValidation allowBlank="true" operator="between" prompt="This row contains weekday names for this calendar. This cell contains starting day of week. To change the starting day, select a new Week Start day in Calendar Setup worksheet" showDropDown="false" showErrorMessage="true" showInputMessage="true" sqref="B2" type="none">
      <formula1>0</formula1>
      <formula2>0</formula2>
    </dataValidation>
    <dataValidation allowBlank="true" operator="between" prompt="Calendar day in this and rows 5, 7, 9, 11, and 13 are automatically updated. If this cell doesn’t contain number 1, then it is a previous month's day" showDropDown="false" showErrorMessage="true" showInputMessage="true" sqref="B3" type="none">
      <formula1>0</formula1>
      <formula2>0</formula2>
    </dataValidation>
    <dataValidation allowBlank="true" operator="between" prompt="May month calendar. Enter monthly Notes in cell J3" showDropDown="false" showErrorMessage="true" showInputMessage="true" sqref="A1" type="none">
      <formula1>0</formula1>
      <formula2>0</formula2>
    </dataValidation>
  </dataValidations>
  <printOptions headings="false" gridLines="false" gridLinesSet="true" horizontalCentered="true" verticalCentered="tru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FCDED7"/>
    <pageSetUpPr fitToPage="true"/>
  </sheetPr>
  <dimension ref="A1:K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6" activeCellId="0" sqref="B6"/>
    </sheetView>
  </sheetViews>
  <sheetFormatPr defaultRowHeight="13.8" zeroHeight="false" outlineLevelRow="0" outlineLevelCol="0"/>
  <cols>
    <col collapsed="false" customWidth="true" hidden="false" outlineLevel="0" max="1" min="1" style="0" width="2.58"/>
    <col collapsed="false" customWidth="true" hidden="false" outlineLevel="0" max="8" min="2" style="0" width="17.5"/>
    <col collapsed="false" customWidth="true" hidden="false" outlineLevel="0" max="9" min="9" style="0" width="2.58"/>
    <col collapsed="false" customWidth="true" hidden="false" outlineLevel="0" max="10" min="10" style="0" width="90.87"/>
    <col collapsed="false" customWidth="true" hidden="false" outlineLevel="0" max="11" min="11" style="0" width="2.33"/>
    <col collapsed="false" customWidth="true" hidden="false" outlineLevel="0" max="1025" min="12" style="0" width="8.75"/>
  </cols>
  <sheetData>
    <row r="1" customFormat="false" ht="59.25" hidden="false" customHeight="true" outlineLevel="0" collapsed="false">
      <c r="A1" s="12"/>
      <c r="B1" s="13" t="str">
        <f aca="false">LOWER(TEXT(B7,"mmmm"))</f>
        <v>červen</v>
      </c>
      <c r="C1" s="13"/>
      <c r="D1" s="13"/>
      <c r="E1" s="13"/>
      <c r="F1" s="13"/>
      <c r="G1" s="13"/>
      <c r="H1" s="14" t="n">
        <f aca="false">CalendarYear</f>
        <v>2019</v>
      </c>
      <c r="K1" s="0" t="s">
        <v>4</v>
      </c>
    </row>
    <row r="2" customFormat="false" ht="46.5" hidden="false" customHeight="true" outlineLevel="0" collapsed="false">
      <c r="B2" s="15" t="str">
        <f aca="false">WeekStart</f>
        <v>mon</v>
      </c>
      <c r="C2" s="15" t="str">
        <f aca="false">LOWER(TEXT(C3,"aaa"))</f>
        <v>út</v>
      </c>
      <c r="D2" s="15" t="str">
        <f aca="false">LOWER(TEXT(D3,"aaa"))</f>
        <v>st</v>
      </c>
      <c r="E2" s="15" t="str">
        <f aca="false">LOWER(TEXT(E3,"aaa"))</f>
        <v>čt</v>
      </c>
      <c r="F2" s="15" t="str">
        <f aca="false">LOWER(TEXT(F3,"aaa"))</f>
        <v>pá</v>
      </c>
      <c r="G2" s="15" t="str">
        <f aca="false">LOWER(TEXT(G3,"aaa"))</f>
        <v>so</v>
      </c>
      <c r="H2" s="15" t="str">
        <f aca="false">LOWER(TEXT(H3,"aaa"))</f>
        <v>ne</v>
      </c>
      <c r="J2" s="5" t="s">
        <v>5</v>
      </c>
    </row>
    <row r="3" customFormat="false" ht="19.5" hidden="false" customHeight="true" outlineLevel="0" collapsed="false">
      <c r="B3" s="16" t="n">
        <f aca="false" t="array" ref="B3:H3">DaysAndWeeks+DATE(CalendarYear,6,1)-WEEKDAY(DATE(CalendarYear,6,1),(WeekStart="mon")+1)+1</f>
        <v>43612</v>
      </c>
      <c r="C3" s="16" t="n">
        <v>43613</v>
      </c>
      <c r="D3" s="16" t="n">
        <v>43614</v>
      </c>
      <c r="E3" s="16" t="n">
        <v>43615</v>
      </c>
      <c r="F3" s="16" t="n">
        <v>43616</v>
      </c>
      <c r="G3" s="16" t="n">
        <v>43617</v>
      </c>
      <c r="H3" s="16" t="n">
        <v>43618</v>
      </c>
      <c r="J3" s="17" t="s">
        <v>6</v>
      </c>
    </row>
    <row r="4" customFormat="false" ht="58.5" hidden="false" customHeight="true" outlineLevel="0" collapsed="false">
      <c r="B4" s="19" t="s">
        <v>7</v>
      </c>
      <c r="C4" s="20" t="s">
        <v>8</v>
      </c>
      <c r="D4" s="21" t="s">
        <v>9</v>
      </c>
      <c r="E4" s="19" t="s">
        <v>7</v>
      </c>
      <c r="F4" s="20" t="s">
        <v>8</v>
      </c>
      <c r="G4" s="21" t="s">
        <v>9</v>
      </c>
      <c r="H4" s="19" t="s">
        <v>7</v>
      </c>
      <c r="J4" s="23" t="s">
        <v>10</v>
      </c>
    </row>
    <row r="5" customFormat="false" ht="18.75" hidden="false" customHeight="true" outlineLevel="0" collapsed="false">
      <c r="B5" s="16" t="n">
        <f aca="false" t="array" ref="B5:H5">DaysAndWeeks+DATE(CalendarYear,6,1)-WEEKDAY(DATE(CalendarYear,6,1),(WeekStart="mon")+1)+8</f>
        <v>43619</v>
      </c>
      <c r="C5" s="16" t="n">
        <v>43620</v>
      </c>
      <c r="D5" s="16" t="n">
        <v>43621</v>
      </c>
      <c r="E5" s="16" t="n">
        <v>43622</v>
      </c>
      <c r="F5" s="16" t="n">
        <v>43623</v>
      </c>
      <c r="G5" s="16" t="n">
        <v>43624</v>
      </c>
      <c r="H5" s="16" t="n">
        <v>43625</v>
      </c>
      <c r="J5" s="24"/>
    </row>
    <row r="6" customFormat="false" ht="58.5" hidden="false" customHeight="true" outlineLevel="0" collapsed="false">
      <c r="B6" s="20" t="s">
        <v>8</v>
      </c>
      <c r="C6" s="21" t="s">
        <v>9</v>
      </c>
      <c r="D6" s="19" t="s">
        <v>7</v>
      </c>
      <c r="E6" s="20" t="s">
        <v>8</v>
      </c>
      <c r="F6" s="21" t="s">
        <v>9</v>
      </c>
      <c r="G6" s="19" t="s">
        <v>7</v>
      </c>
      <c r="H6" s="20" t="s">
        <v>8</v>
      </c>
      <c r="J6" s="25"/>
    </row>
    <row r="7" customFormat="false" ht="18.75" hidden="false" customHeight="true" outlineLevel="0" collapsed="false">
      <c r="B7" s="16" t="n">
        <f aca="false" t="array" ref="B7:H7">DaysAndWeeks+DATE(CalendarYear,6,1)-WEEKDAY(DATE(CalendarYear,6,1),(WeekStart="mon")+1)+15</f>
        <v>43626</v>
      </c>
      <c r="C7" s="16" t="n">
        <v>43627</v>
      </c>
      <c r="D7" s="16" t="n">
        <v>43628</v>
      </c>
      <c r="E7" s="16" t="n">
        <v>43629</v>
      </c>
      <c r="F7" s="16" t="n">
        <v>43630</v>
      </c>
      <c r="G7" s="16" t="n">
        <v>43631</v>
      </c>
      <c r="H7" s="16" t="n">
        <v>43632</v>
      </c>
      <c r="J7" s="25" t="s">
        <v>11</v>
      </c>
    </row>
    <row r="8" customFormat="false" ht="58.5" hidden="false" customHeight="true" outlineLevel="0" collapsed="false">
      <c r="B8" s="21" t="s">
        <v>9</v>
      </c>
      <c r="C8" s="19" t="s">
        <v>7</v>
      </c>
      <c r="D8" s="20" t="s">
        <v>8</v>
      </c>
      <c r="E8" s="21" t="s">
        <v>9</v>
      </c>
      <c r="F8" s="19" t="s">
        <v>7</v>
      </c>
      <c r="G8" s="20" t="s">
        <v>8</v>
      </c>
      <c r="H8" s="21" t="s">
        <v>9</v>
      </c>
      <c r="J8" s="26" t="s">
        <v>12</v>
      </c>
    </row>
    <row r="9" customFormat="false" ht="18.75" hidden="false" customHeight="true" outlineLevel="0" collapsed="false">
      <c r="B9" s="16" t="n">
        <f aca="false" t="array" ref="B9:H9">DaysAndWeeks+DATE(CalendarYear,6,1)-WEEKDAY(DATE(CalendarYear,6,1),(WeekStart="mon")+1)+22</f>
        <v>43633</v>
      </c>
      <c r="C9" s="16" t="n">
        <v>43634</v>
      </c>
      <c r="D9" s="16" t="n">
        <v>43635</v>
      </c>
      <c r="E9" s="16" t="n">
        <v>43636</v>
      </c>
      <c r="F9" s="16" t="n">
        <v>43637</v>
      </c>
      <c r="G9" s="16" t="n">
        <v>43638</v>
      </c>
      <c r="H9" s="16" t="n">
        <v>43639</v>
      </c>
    </row>
    <row r="10" customFormat="false" ht="58.5" hidden="false" customHeight="true" outlineLevel="0" collapsed="false">
      <c r="B10" s="19" t="s">
        <v>7</v>
      </c>
      <c r="C10" s="20" t="s">
        <v>8</v>
      </c>
      <c r="D10" s="21" t="s">
        <v>9</v>
      </c>
      <c r="E10" s="19" t="s">
        <v>7</v>
      </c>
      <c r="F10" s="20" t="s">
        <v>8</v>
      </c>
      <c r="G10" s="21" t="s">
        <v>9</v>
      </c>
      <c r="H10" s="19" t="s">
        <v>7</v>
      </c>
    </row>
    <row r="11" customFormat="false" ht="18.75" hidden="false" customHeight="true" outlineLevel="0" collapsed="false">
      <c r="B11" s="16" t="n">
        <f aca="false" t="array" ref="B11:H11">DaysAndWeeks+DATE(CalendarYear,6,1)-WEEKDAY(DATE(CalendarYear,6,1),(WeekStart="mon")+1)+29</f>
        <v>43640</v>
      </c>
      <c r="C11" s="16" t="n">
        <v>43641</v>
      </c>
      <c r="D11" s="16" t="n">
        <v>43642</v>
      </c>
      <c r="E11" s="16" t="n">
        <v>43643</v>
      </c>
      <c r="F11" s="16" t="n">
        <v>43644</v>
      </c>
      <c r="G11" s="16" t="n">
        <v>43645</v>
      </c>
      <c r="H11" s="16" t="n">
        <v>43646</v>
      </c>
      <c r="J11" s="27" t="s">
        <v>13</v>
      </c>
    </row>
    <row r="12" customFormat="false" ht="58.5" hidden="false" customHeight="true" outlineLevel="0" collapsed="false">
      <c r="B12" s="20" t="s">
        <v>8</v>
      </c>
      <c r="C12" s="21" t="s">
        <v>9</v>
      </c>
      <c r="D12" s="19" t="s">
        <v>7</v>
      </c>
      <c r="E12" s="20" t="s">
        <v>8</v>
      </c>
      <c r="F12" s="21" t="s">
        <v>9</v>
      </c>
      <c r="G12" s="19" t="s">
        <v>7</v>
      </c>
      <c r="H12" s="20" t="s">
        <v>8</v>
      </c>
      <c r="J12" s="28" t="s">
        <v>14</v>
      </c>
    </row>
    <row r="13" customFormat="false" ht="18.75" hidden="false" customHeight="true" outlineLevel="0" collapsed="false">
      <c r="B13" s="16" t="n">
        <f aca="false" t="array" ref="B13:H13">DaysAndWeeks+DATE(CalendarYear,6,1)-WEEKDAY(DATE(CalendarYear,6,1),(WeekStart="mon")+1)+36</f>
        <v>43647</v>
      </c>
      <c r="C13" s="16" t="n">
        <v>43648</v>
      </c>
      <c r="D13" s="16" t="n">
        <v>43649</v>
      </c>
      <c r="E13" s="16" t="n">
        <v>43650</v>
      </c>
      <c r="F13" s="16" t="n">
        <v>43651</v>
      </c>
      <c r="G13" s="16" t="n">
        <v>43652</v>
      </c>
      <c r="H13" s="16" t="n">
        <v>43653</v>
      </c>
    </row>
    <row r="14" customFormat="false" ht="58.5" hidden="false" customHeight="true" outlineLevel="0" collapsed="false">
      <c r="B14" s="21" t="s">
        <v>9</v>
      </c>
      <c r="C14" s="19" t="s">
        <v>7</v>
      </c>
      <c r="D14" s="20" t="s">
        <v>8</v>
      </c>
      <c r="E14" s="21" t="s">
        <v>9</v>
      </c>
      <c r="F14" s="19" t="s">
        <v>7</v>
      </c>
      <c r="G14" s="20" t="s">
        <v>8</v>
      </c>
      <c r="H14" s="21" t="s">
        <v>9</v>
      </c>
    </row>
  </sheetData>
  <mergeCells count="1">
    <mergeCell ref="B1:G1"/>
  </mergeCells>
  <conditionalFormatting sqref="B13:H13 B11:H11">
    <cfRule type="expression" priority="2" aboveAverage="0" equalAverage="0" bottom="0" percent="0" rank="0" text="" dxfId="10">
      <formula>AND(DAY(B11)&gt;=1,DAY(B11)&lt;=15)</formula>
    </cfRule>
  </conditionalFormatting>
  <conditionalFormatting sqref="B3:G3">
    <cfRule type="expression" priority="3" aboveAverage="0" equalAverage="0" bottom="0" percent="0" rank="0" text="" dxfId="11">
      <formula>DAY(B3)&gt;8</formula>
    </cfRule>
  </conditionalFormatting>
  <conditionalFormatting sqref="B4:H4 B6:H6 B8:H8 B10:H10 B12:H12 B14:H14">
    <cfRule type="expression" priority="4" aboveAverage="0" equalAverage="0" bottom="0" percent="0" rank="0" text="" dxfId="1">
      <formula>DAY(B4)&gt;8</formula>
    </cfRule>
  </conditionalFormatting>
  <dataValidations count="6">
    <dataValidation allowBlank="true" operator="between" prompt="Month is in this cell and Year is in cell at right" showDropDown="false" showErrorMessage="true" showInputMessage="true" sqref="B1:G1" type="none">
      <formula1>0</formula1>
      <formula2>0</formula2>
    </dataValidation>
    <dataValidation allowBlank="true" operator="between" prompt="Year is automatically updated in this cell based on year entered in Calendar Setup worksheet" showDropDown="false" showErrorMessage="true" showInputMessage="true" sqref="H1" type="none">
      <formula1>0</formula1>
      <formula2>0</formula2>
    </dataValidation>
    <dataValidation allowBlank="true" operator="between" prompt="Enter monthly Notes in cell below" showDropDown="false" showErrorMessage="true" showInputMessage="true" sqref="J2" type="none">
      <formula1>0</formula1>
      <formula2>0</formula2>
    </dataValidation>
    <dataValidation allowBlank="true" operator="between" prompt="This row contains weekday names for this calendar. This cell contains starting day of week. To change the starting day, select a new Week Start day in Calendar Setup worksheet" showDropDown="false" showErrorMessage="true" showInputMessage="true" sqref="B2" type="none">
      <formula1>0</formula1>
      <formula2>0</formula2>
    </dataValidation>
    <dataValidation allowBlank="true" operator="between" prompt="Calendar day in this and rows 5, 7, 9, 11, and 13 are automatically updated. If this cell doesn’t contain number 1, then it is a previous month's day" showDropDown="false" showErrorMessage="true" showInputMessage="true" sqref="B3" type="none">
      <formula1>0</formula1>
      <formula2>0</formula2>
    </dataValidation>
    <dataValidation allowBlank="true" operator="between" prompt="June month calendar. Enter monthly Notes in cell J3" showDropDown="false" showErrorMessage="true" showInputMessage="true" sqref="A1" type="none">
      <formula1>0</formula1>
      <formula2>0</formula2>
    </dataValidation>
  </dataValidations>
  <printOptions headings="false" gridLines="false" gridLinesSet="true" horizontalCentered="true" verticalCentered="tru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88240A"/>
    <pageSetUpPr fitToPage="true"/>
  </sheetPr>
  <dimension ref="A1:K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0" activeCellId="0" sqref="B10"/>
    </sheetView>
  </sheetViews>
  <sheetFormatPr defaultRowHeight="13.8" zeroHeight="false" outlineLevelRow="0" outlineLevelCol="0"/>
  <cols>
    <col collapsed="false" customWidth="true" hidden="false" outlineLevel="0" max="1" min="1" style="0" width="2.58"/>
    <col collapsed="false" customWidth="true" hidden="false" outlineLevel="0" max="8" min="2" style="0" width="17.5"/>
    <col collapsed="false" customWidth="true" hidden="false" outlineLevel="0" max="9" min="9" style="0" width="2.58"/>
    <col collapsed="false" customWidth="true" hidden="false" outlineLevel="0" max="10" min="10" style="0" width="90.87"/>
    <col collapsed="false" customWidth="true" hidden="false" outlineLevel="0" max="11" min="11" style="0" width="2.33"/>
    <col collapsed="false" customWidth="true" hidden="false" outlineLevel="0" max="1025" min="12" style="0" width="8.75"/>
  </cols>
  <sheetData>
    <row r="1" customFormat="false" ht="59.25" hidden="false" customHeight="true" outlineLevel="0" collapsed="false">
      <c r="A1" s="12"/>
      <c r="B1" s="13" t="str">
        <f aca="false">LOWER(TEXT(B7,"mmmm"))</f>
        <v>červenec</v>
      </c>
      <c r="C1" s="13"/>
      <c r="D1" s="13"/>
      <c r="E1" s="13"/>
      <c r="F1" s="13"/>
      <c r="G1" s="13"/>
      <c r="H1" s="14" t="n">
        <f aca="false">CalendarYear</f>
        <v>2019</v>
      </c>
      <c r="K1" s="0" t="s">
        <v>4</v>
      </c>
    </row>
    <row r="2" customFormat="false" ht="46.5" hidden="false" customHeight="true" outlineLevel="0" collapsed="false">
      <c r="B2" s="15" t="str">
        <f aca="false">WeekStart</f>
        <v>mon</v>
      </c>
      <c r="C2" s="15" t="str">
        <f aca="false">LOWER(TEXT(C3,"aaa"))</f>
        <v>út</v>
      </c>
      <c r="D2" s="15" t="str">
        <f aca="false">LOWER(TEXT(D3,"aaa"))</f>
        <v>st</v>
      </c>
      <c r="E2" s="15" t="str">
        <f aca="false">LOWER(TEXT(E3,"aaa"))</f>
        <v>čt</v>
      </c>
      <c r="F2" s="15" t="str">
        <f aca="false">LOWER(TEXT(F3,"aaa"))</f>
        <v>pá</v>
      </c>
      <c r="G2" s="15" t="str">
        <f aca="false">LOWER(TEXT(G3,"aaa"))</f>
        <v>so</v>
      </c>
      <c r="H2" s="15" t="str">
        <f aca="false">LOWER(TEXT(H3,"aaa"))</f>
        <v>ne</v>
      </c>
      <c r="J2" s="5" t="s">
        <v>5</v>
      </c>
    </row>
    <row r="3" customFormat="false" ht="19.5" hidden="false" customHeight="true" outlineLevel="0" collapsed="false">
      <c r="B3" s="16" t="n">
        <f aca="false" t="array" ref="B3:H3">DaysAndWeeks+DATE(CalendarYear,7,1)-WEEKDAY(DATE(CalendarYear,7,1),(WeekStart="mon")+1)+1</f>
        <v>43647</v>
      </c>
      <c r="C3" s="16" t="n">
        <v>43648</v>
      </c>
      <c r="D3" s="16" t="n">
        <v>43649</v>
      </c>
      <c r="E3" s="16" t="n">
        <v>43650</v>
      </c>
      <c r="F3" s="16" t="n">
        <v>43651</v>
      </c>
      <c r="G3" s="16" t="n">
        <v>43652</v>
      </c>
      <c r="H3" s="16" t="n">
        <v>43653</v>
      </c>
      <c r="J3" s="17" t="s">
        <v>6</v>
      </c>
    </row>
    <row r="4" customFormat="false" ht="58.5" hidden="false" customHeight="true" outlineLevel="0" collapsed="false">
      <c r="B4" s="21" t="s">
        <v>9</v>
      </c>
      <c r="C4" s="19" t="s">
        <v>7</v>
      </c>
      <c r="D4" s="20" t="s">
        <v>8</v>
      </c>
      <c r="E4" s="21" t="s">
        <v>9</v>
      </c>
      <c r="F4" s="19" t="s">
        <v>7</v>
      </c>
      <c r="G4" s="20" t="s">
        <v>8</v>
      </c>
      <c r="H4" s="21" t="s">
        <v>9</v>
      </c>
      <c r="J4" s="23" t="s">
        <v>10</v>
      </c>
    </row>
    <row r="5" customFormat="false" ht="18.75" hidden="false" customHeight="true" outlineLevel="0" collapsed="false">
      <c r="B5" s="16" t="n">
        <f aca="false" t="array" ref="B5:H5">DaysAndWeeks+DATE(CalendarYear,7,1)-WEEKDAY(DATE(CalendarYear,7,1),(WeekStart="mon")+1)+8</f>
        <v>43654</v>
      </c>
      <c r="C5" s="16" t="n">
        <v>43655</v>
      </c>
      <c r="D5" s="16" t="n">
        <v>43656</v>
      </c>
      <c r="E5" s="16" t="n">
        <v>43657</v>
      </c>
      <c r="F5" s="16" t="n">
        <v>43658</v>
      </c>
      <c r="G5" s="16" t="n">
        <v>43659</v>
      </c>
      <c r="H5" s="16" t="n">
        <v>43660</v>
      </c>
      <c r="J5" s="24"/>
    </row>
    <row r="6" customFormat="false" ht="58.5" hidden="false" customHeight="true" outlineLevel="0" collapsed="false">
      <c r="B6" s="19" t="s">
        <v>7</v>
      </c>
      <c r="C6" s="20" t="s">
        <v>8</v>
      </c>
      <c r="D6" s="21" t="s">
        <v>9</v>
      </c>
      <c r="E6" s="19" t="s">
        <v>7</v>
      </c>
      <c r="F6" s="20" t="s">
        <v>8</v>
      </c>
      <c r="G6" s="21" t="s">
        <v>9</v>
      </c>
      <c r="H6" s="19" t="s">
        <v>7</v>
      </c>
      <c r="J6" s="25"/>
    </row>
    <row r="7" customFormat="false" ht="18.75" hidden="false" customHeight="true" outlineLevel="0" collapsed="false">
      <c r="B7" s="16" t="n">
        <f aca="false" t="array" ref="B7:H7">DaysAndWeeks+DATE(CalendarYear,7,1)-WEEKDAY(DATE(CalendarYear,7,1),(WeekStart="mon")+1)+15</f>
        <v>43661</v>
      </c>
      <c r="C7" s="16" t="n">
        <v>43662</v>
      </c>
      <c r="D7" s="16" t="n">
        <v>43663</v>
      </c>
      <c r="E7" s="16" t="n">
        <v>43664</v>
      </c>
      <c r="F7" s="16" t="n">
        <v>43665</v>
      </c>
      <c r="G7" s="16" t="n">
        <v>43666</v>
      </c>
      <c r="H7" s="16" t="n">
        <v>43667</v>
      </c>
      <c r="J7" s="25" t="s">
        <v>11</v>
      </c>
    </row>
    <row r="8" customFormat="false" ht="58.5" hidden="false" customHeight="true" outlineLevel="0" collapsed="false">
      <c r="B8" s="20" t="s">
        <v>8</v>
      </c>
      <c r="C8" s="21" t="s">
        <v>9</v>
      </c>
      <c r="D8" s="19" t="s">
        <v>7</v>
      </c>
      <c r="E8" s="20" t="s">
        <v>8</v>
      </c>
      <c r="F8" s="21" t="s">
        <v>9</v>
      </c>
      <c r="G8" s="19" t="s">
        <v>7</v>
      </c>
      <c r="H8" s="20" t="s">
        <v>8</v>
      </c>
      <c r="J8" s="26" t="s">
        <v>12</v>
      </c>
    </row>
    <row r="9" customFormat="false" ht="18.75" hidden="false" customHeight="true" outlineLevel="0" collapsed="false">
      <c r="B9" s="16" t="n">
        <f aca="false" t="array" ref="B9:H9">DaysAndWeeks+DATE(CalendarYear,7,1)-WEEKDAY(DATE(CalendarYear,7,1),(WeekStart="mon")+1)+22</f>
        <v>43668</v>
      </c>
      <c r="C9" s="16" t="n">
        <v>43669</v>
      </c>
      <c r="D9" s="16" t="n">
        <v>43670</v>
      </c>
      <c r="E9" s="16" t="n">
        <v>43671</v>
      </c>
      <c r="F9" s="16" t="n">
        <v>43672</v>
      </c>
      <c r="G9" s="16" t="n">
        <v>43673</v>
      </c>
      <c r="H9" s="16" t="n">
        <v>43674</v>
      </c>
    </row>
    <row r="10" customFormat="false" ht="58.5" hidden="false" customHeight="true" outlineLevel="0" collapsed="false">
      <c r="B10" s="21" t="s">
        <v>9</v>
      </c>
      <c r="C10" s="19" t="s">
        <v>7</v>
      </c>
      <c r="D10" s="20" t="s">
        <v>8</v>
      </c>
      <c r="E10" s="21" t="s">
        <v>9</v>
      </c>
      <c r="F10" s="19" t="s">
        <v>7</v>
      </c>
      <c r="G10" s="20" t="s">
        <v>8</v>
      </c>
      <c r="H10" s="21" t="s">
        <v>9</v>
      </c>
    </row>
    <row r="11" customFormat="false" ht="18.75" hidden="false" customHeight="true" outlineLevel="0" collapsed="false">
      <c r="B11" s="16" t="n">
        <f aca="false" t="array" ref="B11:H11">DaysAndWeeks+DATE(CalendarYear,7,1)-WEEKDAY(DATE(CalendarYear,7,1),(WeekStart="mon")+1)+29</f>
        <v>43675</v>
      </c>
      <c r="C11" s="16" t="n">
        <v>43676</v>
      </c>
      <c r="D11" s="16" t="n">
        <v>43677</v>
      </c>
      <c r="E11" s="16" t="n">
        <v>43678</v>
      </c>
      <c r="F11" s="16" t="n">
        <v>43679</v>
      </c>
      <c r="G11" s="16" t="n">
        <v>43680</v>
      </c>
      <c r="H11" s="16" t="n">
        <v>43681</v>
      </c>
      <c r="J11" s="27" t="s">
        <v>13</v>
      </c>
    </row>
    <row r="12" customFormat="false" ht="58.5" hidden="false" customHeight="true" outlineLevel="0" collapsed="false">
      <c r="B12" s="19" t="s">
        <v>7</v>
      </c>
      <c r="C12" s="20" t="s">
        <v>8</v>
      </c>
      <c r="D12" s="21" t="s">
        <v>9</v>
      </c>
      <c r="E12" s="19" t="s">
        <v>7</v>
      </c>
      <c r="F12" s="20" t="s">
        <v>8</v>
      </c>
      <c r="G12" s="21" t="s">
        <v>9</v>
      </c>
      <c r="H12" s="19" t="s">
        <v>7</v>
      </c>
      <c r="J12" s="28" t="s">
        <v>14</v>
      </c>
    </row>
    <row r="13" customFormat="false" ht="18.75" hidden="false" customHeight="true" outlineLevel="0" collapsed="false">
      <c r="B13" s="16" t="n">
        <f aca="false" t="array" ref="B13:H13">DaysAndWeeks+DATE(CalendarYear,7,1)-WEEKDAY(DATE(CalendarYear,7,1),(WeekStart="mon")+1)+36</f>
        <v>43682</v>
      </c>
      <c r="C13" s="16" t="n">
        <v>43683</v>
      </c>
      <c r="D13" s="16" t="n">
        <v>43684</v>
      </c>
      <c r="E13" s="16" t="n">
        <v>43685</v>
      </c>
      <c r="F13" s="16" t="n">
        <v>43686</v>
      </c>
      <c r="G13" s="16" t="n">
        <v>43687</v>
      </c>
      <c r="H13" s="16" t="n">
        <v>43688</v>
      </c>
    </row>
    <row r="14" customFormat="false" ht="58.5" hidden="false" customHeight="true" outlineLevel="0" collapsed="false">
      <c r="B14" s="20" t="s">
        <v>8</v>
      </c>
      <c r="C14" s="21" t="s">
        <v>9</v>
      </c>
      <c r="D14" s="19" t="s">
        <v>7</v>
      </c>
      <c r="E14" s="20" t="s">
        <v>8</v>
      </c>
      <c r="F14" s="21" t="s">
        <v>9</v>
      </c>
      <c r="G14" s="19" t="s">
        <v>7</v>
      </c>
      <c r="H14" s="20" t="s">
        <v>8</v>
      </c>
    </row>
  </sheetData>
  <mergeCells count="1">
    <mergeCell ref="B1:G1"/>
  </mergeCells>
  <conditionalFormatting sqref="B13:H13 B11:H11">
    <cfRule type="expression" priority="2" aboveAverage="0" equalAverage="0" bottom="0" percent="0" rank="0" text="" dxfId="12">
      <formula>AND(DAY(B11)&gt;=1,DAY(B11)&lt;=15)</formula>
    </cfRule>
  </conditionalFormatting>
  <conditionalFormatting sqref="B3:G3">
    <cfRule type="expression" priority="3" aboveAverage="0" equalAverage="0" bottom="0" percent="0" rank="0" text="" dxfId="13">
      <formula>DAY(B3)&gt;8</formula>
    </cfRule>
  </conditionalFormatting>
  <conditionalFormatting sqref="B4:H4 B6:H6 B8:H8 B10:H10 B12:H12 B14:H14">
    <cfRule type="expression" priority="4" aboveAverage="0" equalAverage="0" bottom="0" percent="0" rank="0" text="" dxfId="1">
      <formula>DAY(B4)&gt;8</formula>
    </cfRule>
  </conditionalFormatting>
  <dataValidations count="6">
    <dataValidation allowBlank="true" operator="between" prompt="Month is in this cell and Year is in cell at right" showDropDown="false" showErrorMessage="true" showInputMessage="true" sqref="B1:G1" type="none">
      <formula1>0</formula1>
      <formula2>0</formula2>
    </dataValidation>
    <dataValidation allowBlank="true" operator="between" prompt="Year is automatically updated in this cell based on year entered in Calendar Setup worksheet" showDropDown="false" showErrorMessage="true" showInputMessage="true" sqref="H1" type="none">
      <formula1>0</formula1>
      <formula2>0</formula2>
    </dataValidation>
    <dataValidation allowBlank="true" operator="between" prompt="Enter monthly Notes in cell below" showDropDown="false" showErrorMessage="true" showInputMessage="true" sqref="J2" type="none">
      <formula1>0</formula1>
      <formula2>0</formula2>
    </dataValidation>
    <dataValidation allowBlank="true" operator="between" prompt="This row contains weekday names for this calendar. This cell contains starting day of week. To change the starting day, select a new Week Start day in Calendar Setup worksheet" showDropDown="false" showErrorMessage="true" showInputMessage="true" sqref="B2" type="none">
      <formula1>0</formula1>
      <formula2>0</formula2>
    </dataValidation>
    <dataValidation allowBlank="true" operator="between" prompt="Calendar day in this and rows 5, 7, 9, 11, and 13 are automatically updated. If this cell doesn’t contain number 1, then it is a previous month's day" showDropDown="false" showErrorMessage="true" showInputMessage="true" sqref="B3" type="none">
      <formula1>0</formula1>
      <formula2>0</formula2>
    </dataValidation>
    <dataValidation allowBlank="true" operator="between" prompt="July month calendar. Enter monthly Notes in cell J3" showDropDown="false" showErrorMessage="true" showInputMessage="true" sqref="A1" type="none">
      <formula1>0</formula1>
      <formula2>0</formula2>
    </dataValidation>
  </dataValidations>
  <printOptions headings="false" gridLines="false" gridLinesSet="true" horizontalCentered="true" verticalCentered="tru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CD360F"/>
    <pageSetUpPr fitToPage="true"/>
  </sheetPr>
  <dimension ref="A1:K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0" activeCellId="0" sqref="B10"/>
    </sheetView>
  </sheetViews>
  <sheetFormatPr defaultRowHeight="13.8" zeroHeight="false" outlineLevelRow="0" outlineLevelCol="0"/>
  <cols>
    <col collapsed="false" customWidth="true" hidden="false" outlineLevel="0" max="1" min="1" style="0" width="2.58"/>
    <col collapsed="false" customWidth="true" hidden="false" outlineLevel="0" max="8" min="2" style="0" width="17.5"/>
    <col collapsed="false" customWidth="true" hidden="false" outlineLevel="0" max="9" min="9" style="0" width="2.58"/>
    <col collapsed="false" customWidth="true" hidden="false" outlineLevel="0" max="10" min="10" style="0" width="90.87"/>
    <col collapsed="false" customWidth="true" hidden="false" outlineLevel="0" max="11" min="11" style="0" width="2.33"/>
    <col collapsed="false" customWidth="true" hidden="false" outlineLevel="0" max="1025" min="12" style="0" width="8.75"/>
  </cols>
  <sheetData>
    <row r="1" customFormat="false" ht="59.25" hidden="false" customHeight="true" outlineLevel="0" collapsed="false">
      <c r="A1" s="12"/>
      <c r="B1" s="13" t="str">
        <f aca="false">LOWER(TEXT(B7,"mmmm"))</f>
        <v>srpen</v>
      </c>
      <c r="C1" s="13"/>
      <c r="D1" s="13"/>
      <c r="E1" s="13"/>
      <c r="F1" s="13"/>
      <c r="G1" s="13"/>
      <c r="H1" s="14" t="n">
        <f aca="false">CalendarYear</f>
        <v>2019</v>
      </c>
      <c r="K1" s="0" t="s">
        <v>4</v>
      </c>
    </row>
    <row r="2" customFormat="false" ht="46.5" hidden="false" customHeight="true" outlineLevel="0" collapsed="false">
      <c r="B2" s="15" t="str">
        <f aca="false">WeekStart</f>
        <v>mon</v>
      </c>
      <c r="C2" s="15" t="str">
        <f aca="false">LOWER(TEXT(C3,"aaa"))</f>
        <v>út</v>
      </c>
      <c r="D2" s="15" t="str">
        <f aca="false">LOWER(TEXT(D3,"aaa"))</f>
        <v>st</v>
      </c>
      <c r="E2" s="15" t="str">
        <f aca="false">LOWER(TEXT(E3,"aaa"))</f>
        <v>čt</v>
      </c>
      <c r="F2" s="15" t="str">
        <f aca="false">LOWER(TEXT(F3,"aaa"))</f>
        <v>pá</v>
      </c>
      <c r="G2" s="15" t="str">
        <f aca="false">LOWER(TEXT(G3,"aaa"))</f>
        <v>so</v>
      </c>
      <c r="H2" s="15" t="str">
        <f aca="false">LOWER(TEXT(H3,"aaa"))</f>
        <v>ne</v>
      </c>
      <c r="J2" s="5" t="s">
        <v>5</v>
      </c>
    </row>
    <row r="3" customFormat="false" ht="19.5" hidden="false" customHeight="true" outlineLevel="0" collapsed="false">
      <c r="B3" s="16" t="n">
        <f aca="false" t="array" ref="B3:H3">DaysAndWeeks+DATE(CalendarYear,8,1)-WEEKDAY(DATE(CalendarYear,8,1),(WeekStart="mon")+1)+1</f>
        <v>43675</v>
      </c>
      <c r="C3" s="16" t="n">
        <v>43676</v>
      </c>
      <c r="D3" s="16" t="n">
        <v>43677</v>
      </c>
      <c r="E3" s="16" t="n">
        <v>43678</v>
      </c>
      <c r="F3" s="16" t="n">
        <v>43679</v>
      </c>
      <c r="G3" s="16" t="n">
        <v>43680</v>
      </c>
      <c r="H3" s="16" t="n">
        <v>43681</v>
      </c>
      <c r="J3" s="17" t="s">
        <v>6</v>
      </c>
    </row>
    <row r="4" customFormat="false" ht="58.5" hidden="false" customHeight="true" outlineLevel="0" collapsed="false">
      <c r="B4" s="19" t="s">
        <v>7</v>
      </c>
      <c r="C4" s="20" t="s">
        <v>8</v>
      </c>
      <c r="D4" s="21" t="s">
        <v>9</v>
      </c>
      <c r="E4" s="19" t="s">
        <v>7</v>
      </c>
      <c r="F4" s="20" t="s">
        <v>8</v>
      </c>
      <c r="G4" s="21" t="s">
        <v>9</v>
      </c>
      <c r="H4" s="19" t="s">
        <v>7</v>
      </c>
      <c r="J4" s="23" t="s">
        <v>10</v>
      </c>
    </row>
    <row r="5" customFormat="false" ht="18.75" hidden="false" customHeight="true" outlineLevel="0" collapsed="false">
      <c r="B5" s="16" t="n">
        <f aca="false" t="array" ref="B5:H5">DaysAndWeeks+DATE(CalendarYear,8,1)-WEEKDAY(DATE(CalendarYear,8,1),(WeekStart="mon")+1)+8</f>
        <v>43682</v>
      </c>
      <c r="C5" s="16" t="n">
        <v>43683</v>
      </c>
      <c r="D5" s="16" t="n">
        <v>43684</v>
      </c>
      <c r="E5" s="16" t="n">
        <v>43685</v>
      </c>
      <c r="F5" s="16" t="n">
        <v>43686</v>
      </c>
      <c r="G5" s="16" t="n">
        <v>43687</v>
      </c>
      <c r="H5" s="16" t="n">
        <v>43688</v>
      </c>
      <c r="J5" s="24"/>
    </row>
    <row r="6" customFormat="false" ht="58.5" hidden="false" customHeight="true" outlineLevel="0" collapsed="false">
      <c r="B6" s="20" t="s">
        <v>8</v>
      </c>
      <c r="C6" s="21" t="s">
        <v>9</v>
      </c>
      <c r="D6" s="19" t="s">
        <v>7</v>
      </c>
      <c r="E6" s="20" t="s">
        <v>8</v>
      </c>
      <c r="F6" s="21" t="s">
        <v>9</v>
      </c>
      <c r="G6" s="19" t="s">
        <v>7</v>
      </c>
      <c r="H6" s="20" t="s">
        <v>8</v>
      </c>
      <c r="J6" s="25"/>
    </row>
    <row r="7" customFormat="false" ht="18.75" hidden="false" customHeight="true" outlineLevel="0" collapsed="false">
      <c r="B7" s="16" t="n">
        <f aca="false" t="array" ref="B7:H7">DaysAndWeeks+DATE(CalendarYear,8,1)-WEEKDAY(DATE(CalendarYear,8,1),(WeekStart="mon")+1)+15</f>
        <v>43689</v>
      </c>
      <c r="C7" s="16" t="n">
        <v>43690</v>
      </c>
      <c r="D7" s="16" t="n">
        <v>43691</v>
      </c>
      <c r="E7" s="16" t="n">
        <v>43692</v>
      </c>
      <c r="F7" s="16" t="n">
        <v>43693</v>
      </c>
      <c r="G7" s="16" t="n">
        <v>43694</v>
      </c>
      <c r="H7" s="16" t="n">
        <v>43695</v>
      </c>
      <c r="J7" s="25" t="s">
        <v>11</v>
      </c>
    </row>
    <row r="8" customFormat="false" ht="58.5" hidden="false" customHeight="true" outlineLevel="0" collapsed="false">
      <c r="B8" s="21" t="s">
        <v>9</v>
      </c>
      <c r="C8" s="19" t="s">
        <v>7</v>
      </c>
      <c r="D8" s="20" t="s">
        <v>8</v>
      </c>
      <c r="E8" s="21" t="s">
        <v>9</v>
      </c>
      <c r="F8" s="19" t="s">
        <v>7</v>
      </c>
      <c r="G8" s="20" t="s">
        <v>8</v>
      </c>
      <c r="H8" s="21" t="s">
        <v>9</v>
      </c>
      <c r="J8" s="26" t="s">
        <v>12</v>
      </c>
    </row>
    <row r="9" customFormat="false" ht="18.75" hidden="false" customHeight="true" outlineLevel="0" collapsed="false">
      <c r="B9" s="16" t="n">
        <f aca="false" t="array" ref="B9:H9">DaysAndWeeks+DATE(CalendarYear,8,1)-WEEKDAY(DATE(CalendarYear,8,1),(WeekStart="mon")+1)+22</f>
        <v>43696</v>
      </c>
      <c r="C9" s="16" t="n">
        <v>43697</v>
      </c>
      <c r="D9" s="16" t="n">
        <v>43698</v>
      </c>
      <c r="E9" s="16" t="n">
        <v>43699</v>
      </c>
      <c r="F9" s="16" t="n">
        <v>43700</v>
      </c>
      <c r="G9" s="16" t="n">
        <v>43701</v>
      </c>
      <c r="H9" s="16" t="n">
        <v>43702</v>
      </c>
    </row>
    <row r="10" customFormat="false" ht="58.5" hidden="false" customHeight="true" outlineLevel="0" collapsed="false">
      <c r="B10" s="19" t="s">
        <v>7</v>
      </c>
      <c r="C10" s="20" t="s">
        <v>8</v>
      </c>
      <c r="D10" s="21" t="s">
        <v>9</v>
      </c>
      <c r="E10" s="19" t="s">
        <v>7</v>
      </c>
      <c r="F10" s="20" t="s">
        <v>8</v>
      </c>
      <c r="G10" s="21" t="s">
        <v>9</v>
      </c>
      <c r="H10" s="19" t="s">
        <v>7</v>
      </c>
    </row>
    <row r="11" customFormat="false" ht="18.75" hidden="false" customHeight="true" outlineLevel="0" collapsed="false">
      <c r="B11" s="16" t="n">
        <f aca="false" t="array" ref="B11:H11">DaysAndWeeks+DATE(CalendarYear,8,1)-WEEKDAY(DATE(CalendarYear,8,1),(WeekStart="mon")+1)+29</f>
        <v>43703</v>
      </c>
      <c r="C11" s="16" t="n">
        <v>43704</v>
      </c>
      <c r="D11" s="16" t="n">
        <v>43705</v>
      </c>
      <c r="E11" s="16" t="n">
        <v>43706</v>
      </c>
      <c r="F11" s="16" t="n">
        <v>43707</v>
      </c>
      <c r="G11" s="16" t="n">
        <v>43708</v>
      </c>
      <c r="H11" s="16" t="n">
        <v>43709</v>
      </c>
      <c r="J11" s="27" t="s">
        <v>13</v>
      </c>
    </row>
    <row r="12" customFormat="false" ht="58.5" hidden="false" customHeight="true" outlineLevel="0" collapsed="false">
      <c r="B12" s="20" t="s">
        <v>8</v>
      </c>
      <c r="C12" s="21" t="s">
        <v>9</v>
      </c>
      <c r="D12" s="19" t="s">
        <v>7</v>
      </c>
      <c r="E12" s="20" t="s">
        <v>8</v>
      </c>
      <c r="F12" s="21" t="s">
        <v>9</v>
      </c>
      <c r="G12" s="19" t="s">
        <v>7</v>
      </c>
      <c r="H12" s="20" t="s">
        <v>8</v>
      </c>
      <c r="J12" s="28" t="s">
        <v>14</v>
      </c>
    </row>
    <row r="13" customFormat="false" ht="18.75" hidden="false" customHeight="true" outlineLevel="0" collapsed="false">
      <c r="B13" s="16" t="n">
        <f aca="false" t="array" ref="B13:H13">DaysAndWeeks+DATE(CalendarYear,8,1)-WEEKDAY(DATE(CalendarYear,8,1),(WeekStart="mon")+1)+36</f>
        <v>43710</v>
      </c>
      <c r="C13" s="16" t="n">
        <v>43711</v>
      </c>
      <c r="D13" s="16" t="n">
        <v>43712</v>
      </c>
      <c r="E13" s="16" t="n">
        <v>43713</v>
      </c>
      <c r="F13" s="16" t="n">
        <v>43714</v>
      </c>
      <c r="G13" s="16" t="n">
        <v>43715</v>
      </c>
      <c r="H13" s="16" t="n">
        <v>43716</v>
      </c>
    </row>
    <row r="14" customFormat="false" ht="58.5" hidden="false" customHeight="true" outlineLevel="0" collapsed="false">
      <c r="B14" s="21" t="s">
        <v>9</v>
      </c>
      <c r="C14" s="19" t="s">
        <v>7</v>
      </c>
      <c r="D14" s="20" t="s">
        <v>8</v>
      </c>
      <c r="E14" s="21" t="s">
        <v>9</v>
      </c>
      <c r="F14" s="19" t="s">
        <v>7</v>
      </c>
      <c r="G14" s="20" t="s">
        <v>8</v>
      </c>
      <c r="H14" s="21" t="s">
        <v>9</v>
      </c>
    </row>
  </sheetData>
  <mergeCells count="1">
    <mergeCell ref="B1:G1"/>
  </mergeCells>
  <conditionalFormatting sqref="B13:H13 B11:H11">
    <cfRule type="expression" priority="2" aboveAverage="0" equalAverage="0" bottom="0" percent="0" rank="0" text="" dxfId="14">
      <formula>AND(DAY(B11)&gt;=1,DAY(B11)&lt;=15)</formula>
    </cfRule>
  </conditionalFormatting>
  <conditionalFormatting sqref="B3:G3">
    <cfRule type="expression" priority="3" aboveAverage="0" equalAverage="0" bottom="0" percent="0" rank="0" text="" dxfId="15">
      <formula>DAY(B3)&gt;8</formula>
    </cfRule>
  </conditionalFormatting>
  <conditionalFormatting sqref="B4:H4 B6:H6 B8:H8 B10:H10 B12:H12 B14:H14">
    <cfRule type="expression" priority="4" aboveAverage="0" equalAverage="0" bottom="0" percent="0" rank="0" text="" dxfId="1">
      <formula>DAY(B4)&gt;8</formula>
    </cfRule>
  </conditionalFormatting>
  <dataValidations count="6">
    <dataValidation allowBlank="true" operator="between" prompt="Month is in this cell and Year is in cell at right" showDropDown="false" showErrorMessage="true" showInputMessage="true" sqref="B1:G1" type="none">
      <formula1>0</formula1>
      <formula2>0</formula2>
    </dataValidation>
    <dataValidation allowBlank="true" operator="between" prompt="Year is automatically updated in this cell based on year entered in Calendar Setup worksheet" showDropDown="false" showErrorMessage="true" showInputMessage="true" sqref="H1" type="none">
      <formula1>0</formula1>
      <formula2>0</formula2>
    </dataValidation>
    <dataValidation allowBlank="true" operator="between" prompt="Enter monthly Notes in cell below" showDropDown="false" showErrorMessage="true" showInputMessage="true" sqref="J2" type="none">
      <formula1>0</formula1>
      <formula2>0</formula2>
    </dataValidation>
    <dataValidation allowBlank="true" operator="between" prompt="This row contains weekday names for this calendar. This cell contains starting day of week. To change the starting day, select a new Week Start day in Calendar Setup worksheet" showDropDown="false" showErrorMessage="true" showInputMessage="true" sqref="B2" type="none">
      <formula1>0</formula1>
      <formula2>0</formula2>
    </dataValidation>
    <dataValidation allowBlank="true" operator="between" prompt="Calendar day in this and rows 5, 7, 9, 11, and 13 are automatically updated. If this cell doesn’t contain number 1, then it is a previous month's day" showDropDown="false" showErrorMessage="true" showInputMessage="true" sqref="B3" type="none">
      <formula1>0</formula1>
      <formula2>0</formula2>
    </dataValidation>
    <dataValidation allowBlank="true" operator="between" prompt="August month calendar. Enter monthly Notes in cell J3" showDropDown="false" showErrorMessage="true" showInputMessage="true" sqref="A1" type="none">
      <formula1>0</formula1>
      <formula2>0</formula2>
    </dataValidation>
  </dataValidations>
  <printOptions headings="false" gridLines="false" gridLinesSet="true" horizontalCentered="true" verticalCentered="tru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FFF05B35"/>
    <pageSetUpPr fitToPage="true"/>
  </sheetPr>
  <dimension ref="A1:K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6" activeCellId="0" sqref="B6"/>
    </sheetView>
  </sheetViews>
  <sheetFormatPr defaultRowHeight="13.8" zeroHeight="false" outlineLevelRow="0" outlineLevelCol="0"/>
  <cols>
    <col collapsed="false" customWidth="true" hidden="false" outlineLevel="0" max="1" min="1" style="0" width="2.58"/>
    <col collapsed="false" customWidth="true" hidden="false" outlineLevel="0" max="8" min="2" style="0" width="17.5"/>
    <col collapsed="false" customWidth="true" hidden="false" outlineLevel="0" max="9" min="9" style="0" width="2.58"/>
    <col collapsed="false" customWidth="true" hidden="false" outlineLevel="0" max="10" min="10" style="0" width="90.87"/>
    <col collapsed="false" customWidth="true" hidden="false" outlineLevel="0" max="11" min="11" style="0" width="2.33"/>
    <col collapsed="false" customWidth="true" hidden="false" outlineLevel="0" max="1025" min="12" style="0" width="8.75"/>
  </cols>
  <sheetData>
    <row r="1" customFormat="false" ht="59.25" hidden="false" customHeight="true" outlineLevel="0" collapsed="false">
      <c r="A1" s="12"/>
      <c r="B1" s="13" t="str">
        <f aca="false">LOWER(TEXT(B7,"mmmm"))</f>
        <v>září</v>
      </c>
      <c r="C1" s="13"/>
      <c r="D1" s="13"/>
      <c r="E1" s="13"/>
      <c r="F1" s="13"/>
      <c r="G1" s="13"/>
      <c r="H1" s="14" t="n">
        <f aca="false">CalendarYear</f>
        <v>2019</v>
      </c>
      <c r="K1" s="0" t="s">
        <v>4</v>
      </c>
    </row>
    <row r="2" customFormat="false" ht="46.5" hidden="false" customHeight="true" outlineLevel="0" collapsed="false">
      <c r="B2" s="15" t="str">
        <f aca="false">WeekStart</f>
        <v>mon</v>
      </c>
      <c r="C2" s="15" t="str">
        <f aca="false">LOWER(TEXT(C3,"aaa"))</f>
        <v>út</v>
      </c>
      <c r="D2" s="15" t="str">
        <f aca="false">LOWER(TEXT(D3,"aaa"))</f>
        <v>st</v>
      </c>
      <c r="E2" s="15" t="str">
        <f aca="false">LOWER(TEXT(E3,"aaa"))</f>
        <v>čt</v>
      </c>
      <c r="F2" s="15" t="str">
        <f aca="false">LOWER(TEXT(F3,"aaa"))</f>
        <v>pá</v>
      </c>
      <c r="G2" s="15" t="str">
        <f aca="false">LOWER(TEXT(G3,"aaa"))</f>
        <v>so</v>
      </c>
      <c r="H2" s="15" t="str">
        <f aca="false">LOWER(TEXT(H3,"aaa"))</f>
        <v>ne</v>
      </c>
      <c r="J2" s="5" t="s">
        <v>5</v>
      </c>
    </row>
    <row r="3" customFormat="false" ht="19.5" hidden="false" customHeight="true" outlineLevel="0" collapsed="false">
      <c r="B3" s="16" t="n">
        <f aca="false" t="array" ref="B3:H3">DaysAndWeeks+DATE(CalendarYear,9,1)-WEEKDAY(DATE(CalendarYear,9,1),(WeekStart="mon")+1)+1</f>
        <v>43703</v>
      </c>
      <c r="C3" s="16" t="n">
        <v>43704</v>
      </c>
      <c r="D3" s="16" t="n">
        <v>43705</v>
      </c>
      <c r="E3" s="16" t="n">
        <v>43706</v>
      </c>
      <c r="F3" s="16" t="n">
        <v>43707</v>
      </c>
      <c r="G3" s="16" t="n">
        <v>43708</v>
      </c>
      <c r="H3" s="16" t="n">
        <v>43709</v>
      </c>
      <c r="J3" s="17" t="s">
        <v>6</v>
      </c>
    </row>
    <row r="4" customFormat="false" ht="58.5" hidden="false" customHeight="true" outlineLevel="0" collapsed="false">
      <c r="B4" s="20" t="s">
        <v>8</v>
      </c>
      <c r="C4" s="21" t="s">
        <v>9</v>
      </c>
      <c r="D4" s="19" t="s">
        <v>7</v>
      </c>
      <c r="E4" s="20" t="s">
        <v>8</v>
      </c>
      <c r="F4" s="21" t="s">
        <v>9</v>
      </c>
      <c r="G4" s="19" t="s">
        <v>7</v>
      </c>
      <c r="H4" s="20" t="s">
        <v>8</v>
      </c>
      <c r="J4" s="23" t="s">
        <v>10</v>
      </c>
    </row>
    <row r="5" customFormat="false" ht="18.75" hidden="false" customHeight="true" outlineLevel="0" collapsed="false">
      <c r="B5" s="16" t="n">
        <f aca="false" t="array" ref="B5:H5">DaysAndWeeks+DATE(CalendarYear,9,1)-WEEKDAY(DATE(CalendarYear,9,1),(WeekStart="mon")+1)+8</f>
        <v>43710</v>
      </c>
      <c r="C5" s="16" t="n">
        <v>43711</v>
      </c>
      <c r="D5" s="16" t="n">
        <v>43712</v>
      </c>
      <c r="E5" s="16" t="n">
        <v>43713</v>
      </c>
      <c r="F5" s="16" t="n">
        <v>43714</v>
      </c>
      <c r="G5" s="16" t="n">
        <v>43715</v>
      </c>
      <c r="H5" s="16" t="n">
        <v>43716</v>
      </c>
      <c r="J5" s="24"/>
    </row>
    <row r="6" customFormat="false" ht="58.5" hidden="false" customHeight="true" outlineLevel="0" collapsed="false">
      <c r="B6" s="21" t="s">
        <v>9</v>
      </c>
      <c r="C6" s="19" t="s">
        <v>7</v>
      </c>
      <c r="D6" s="20" t="s">
        <v>8</v>
      </c>
      <c r="E6" s="21" t="s">
        <v>9</v>
      </c>
      <c r="F6" s="19" t="s">
        <v>7</v>
      </c>
      <c r="G6" s="20" t="s">
        <v>8</v>
      </c>
      <c r="H6" s="21" t="s">
        <v>9</v>
      </c>
      <c r="J6" s="25"/>
    </row>
    <row r="7" customFormat="false" ht="18.75" hidden="false" customHeight="true" outlineLevel="0" collapsed="false">
      <c r="B7" s="16" t="n">
        <f aca="false" t="array" ref="B7:H7">DaysAndWeeks+DATE(CalendarYear,9,1)-WEEKDAY(DATE(CalendarYear,9,1),(WeekStart="mon")+1)+15</f>
        <v>43717</v>
      </c>
      <c r="C7" s="16" t="n">
        <v>43718</v>
      </c>
      <c r="D7" s="16" t="n">
        <v>43719</v>
      </c>
      <c r="E7" s="16" t="n">
        <v>43720</v>
      </c>
      <c r="F7" s="16" t="n">
        <v>43721</v>
      </c>
      <c r="G7" s="16" t="n">
        <v>43722</v>
      </c>
      <c r="H7" s="16" t="n">
        <v>43723</v>
      </c>
      <c r="J7" s="25" t="s">
        <v>11</v>
      </c>
    </row>
    <row r="8" customFormat="false" ht="58.5" hidden="false" customHeight="true" outlineLevel="0" collapsed="false">
      <c r="B8" s="19" t="s">
        <v>7</v>
      </c>
      <c r="C8" s="20" t="s">
        <v>8</v>
      </c>
      <c r="D8" s="21" t="s">
        <v>9</v>
      </c>
      <c r="E8" s="19" t="s">
        <v>7</v>
      </c>
      <c r="F8" s="20" t="s">
        <v>8</v>
      </c>
      <c r="G8" s="21" t="s">
        <v>9</v>
      </c>
      <c r="H8" s="19" t="s">
        <v>7</v>
      </c>
      <c r="J8" s="26" t="s">
        <v>12</v>
      </c>
    </row>
    <row r="9" customFormat="false" ht="18.75" hidden="false" customHeight="true" outlineLevel="0" collapsed="false">
      <c r="B9" s="16" t="n">
        <f aca="false" t="array" ref="B9:H9">DaysAndWeeks+DATE(CalendarYear,9,1)-WEEKDAY(DATE(CalendarYear,9,1),(WeekStart="mon")+1)+22</f>
        <v>43724</v>
      </c>
      <c r="C9" s="16" t="n">
        <v>43725</v>
      </c>
      <c r="D9" s="16" t="n">
        <v>43726</v>
      </c>
      <c r="E9" s="16" t="n">
        <v>43727</v>
      </c>
      <c r="F9" s="16" t="n">
        <v>43728</v>
      </c>
      <c r="G9" s="16" t="n">
        <v>43729</v>
      </c>
      <c r="H9" s="16" t="n">
        <v>43730</v>
      </c>
    </row>
    <row r="10" customFormat="false" ht="58.5" hidden="false" customHeight="true" outlineLevel="0" collapsed="false">
      <c r="B10" s="20" t="s">
        <v>8</v>
      </c>
      <c r="C10" s="21" t="s">
        <v>9</v>
      </c>
      <c r="D10" s="19" t="s">
        <v>7</v>
      </c>
      <c r="E10" s="20" t="s">
        <v>8</v>
      </c>
      <c r="F10" s="21" t="s">
        <v>9</v>
      </c>
      <c r="G10" s="19" t="s">
        <v>7</v>
      </c>
      <c r="H10" s="20" t="s">
        <v>8</v>
      </c>
    </row>
    <row r="11" customFormat="false" ht="18.75" hidden="false" customHeight="true" outlineLevel="0" collapsed="false">
      <c r="B11" s="16" t="n">
        <f aca="false" t="array" ref="B11:H11">DaysAndWeeks+DATE(CalendarYear,9,1)-WEEKDAY(DATE(CalendarYear,9,1),(WeekStart="mon")+1)+29</f>
        <v>43731</v>
      </c>
      <c r="C11" s="16" t="n">
        <v>43732</v>
      </c>
      <c r="D11" s="16" t="n">
        <v>43733</v>
      </c>
      <c r="E11" s="16" t="n">
        <v>43734</v>
      </c>
      <c r="F11" s="16" t="n">
        <v>43735</v>
      </c>
      <c r="G11" s="16" t="n">
        <v>43736</v>
      </c>
      <c r="H11" s="16" t="n">
        <v>43737</v>
      </c>
      <c r="J11" s="27" t="s">
        <v>13</v>
      </c>
    </row>
    <row r="12" customFormat="false" ht="58.5" hidden="false" customHeight="true" outlineLevel="0" collapsed="false">
      <c r="B12" s="21" t="s">
        <v>9</v>
      </c>
      <c r="C12" s="19" t="s">
        <v>7</v>
      </c>
      <c r="D12" s="20" t="s">
        <v>8</v>
      </c>
      <c r="E12" s="21" t="s">
        <v>9</v>
      </c>
      <c r="F12" s="19" t="s">
        <v>7</v>
      </c>
      <c r="G12" s="20" t="s">
        <v>8</v>
      </c>
      <c r="H12" s="21" t="s">
        <v>9</v>
      </c>
      <c r="J12" s="28" t="s">
        <v>14</v>
      </c>
    </row>
    <row r="13" customFormat="false" ht="18.75" hidden="false" customHeight="true" outlineLevel="0" collapsed="false">
      <c r="B13" s="16" t="n">
        <f aca="false" t="array" ref="B13:H13">DaysAndWeeks+DATE(CalendarYear,9,1)-WEEKDAY(DATE(CalendarYear,9,1),(WeekStart="mon")+1)+36</f>
        <v>43738</v>
      </c>
      <c r="C13" s="16" t="n">
        <v>43739</v>
      </c>
      <c r="D13" s="16" t="n">
        <v>43740</v>
      </c>
      <c r="E13" s="16" t="n">
        <v>43741</v>
      </c>
      <c r="F13" s="16" t="n">
        <v>43742</v>
      </c>
      <c r="G13" s="16" t="n">
        <v>43743</v>
      </c>
      <c r="H13" s="16" t="n">
        <v>43744</v>
      </c>
    </row>
    <row r="14" customFormat="false" ht="58.5" hidden="false" customHeight="true" outlineLevel="0" collapsed="false">
      <c r="B14" s="19" t="s">
        <v>7</v>
      </c>
      <c r="C14" s="20" t="s">
        <v>8</v>
      </c>
      <c r="D14" s="21" t="s">
        <v>9</v>
      </c>
      <c r="E14" s="19" t="s">
        <v>7</v>
      </c>
      <c r="F14" s="20" t="s">
        <v>8</v>
      </c>
      <c r="G14" s="21" t="s">
        <v>9</v>
      </c>
      <c r="H14" s="19" t="s">
        <v>7</v>
      </c>
    </row>
  </sheetData>
  <mergeCells count="1">
    <mergeCell ref="B1:G1"/>
  </mergeCells>
  <conditionalFormatting sqref="B13:H13 B11:H11">
    <cfRule type="expression" priority="2" aboveAverage="0" equalAverage="0" bottom="0" percent="0" rank="0" text="" dxfId="16">
      <formula>AND(DAY(B11)&gt;=1,DAY(B11)&lt;=15)</formula>
    </cfRule>
  </conditionalFormatting>
  <conditionalFormatting sqref="B3:G3">
    <cfRule type="expression" priority="3" aboveAverage="0" equalAverage="0" bottom="0" percent="0" rank="0" text="" dxfId="17">
      <formula>DAY(B3)&gt;8</formula>
    </cfRule>
  </conditionalFormatting>
  <conditionalFormatting sqref="B4:H4 B6:H6 B8:H8 B10:H10 B12:H12 B14:H14">
    <cfRule type="expression" priority="4" aboveAverage="0" equalAverage="0" bottom="0" percent="0" rank="0" text="" dxfId="1">
      <formula>DAY(B4)&gt;8</formula>
    </cfRule>
  </conditionalFormatting>
  <dataValidations count="6">
    <dataValidation allowBlank="true" operator="between" prompt="Month is in this cell and Year is in cell at right" showDropDown="false" showErrorMessage="true" showInputMessage="true" sqref="B1:G1" type="none">
      <formula1>0</formula1>
      <formula2>0</formula2>
    </dataValidation>
    <dataValidation allowBlank="true" operator="between" prompt="Year is automatically updated in this cell based on year entered in Calendar Setup worksheet" showDropDown="false" showErrorMessage="true" showInputMessage="true" sqref="H1" type="none">
      <formula1>0</formula1>
      <formula2>0</formula2>
    </dataValidation>
    <dataValidation allowBlank="true" operator="between" prompt="Enter monthly Notes in cell below" showDropDown="false" showErrorMessage="true" showInputMessage="true" sqref="J2" type="none">
      <formula1>0</formula1>
      <formula2>0</formula2>
    </dataValidation>
    <dataValidation allowBlank="true" operator="between" prompt="This row contains weekday names for this calendar. This cell contains starting day of week. To change the starting day, select a new Week Start day in Calendar Setup worksheet" showDropDown="false" showErrorMessage="true" showInputMessage="true" sqref="B2" type="none">
      <formula1>0</formula1>
      <formula2>0</formula2>
    </dataValidation>
    <dataValidation allowBlank="true" operator="between" prompt="Calendar day in this and rows 5, 7, 9, 11, and 13 are automatically updated. If this cell doesn’t contain number 1, then it is a previous month's day" showDropDown="false" showErrorMessage="true" showInputMessage="true" sqref="B3" type="none">
      <formula1>0</formula1>
      <formula2>0</formula2>
    </dataValidation>
    <dataValidation allowBlank="true" operator="between" prompt="September month calendar. Enter monthly Notes in cell J3" showDropDown="false" showErrorMessage="true" showInputMessage="true" sqref="A1" type="none">
      <formula1>0</formula1>
      <formula2>0</formula2>
    </dataValidation>
  </dataValidations>
  <printOptions headings="false" gridLines="false" gridLinesSet="true" horizontalCentered="true" verticalCentered="tru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tabColor rgb="FFF69D86"/>
    <pageSetUpPr fitToPage="true"/>
  </sheetPr>
  <dimension ref="A1:K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0" activeCellId="0" sqref="B10"/>
    </sheetView>
  </sheetViews>
  <sheetFormatPr defaultRowHeight="13.8" zeroHeight="false" outlineLevelRow="0" outlineLevelCol="0"/>
  <cols>
    <col collapsed="false" customWidth="true" hidden="false" outlineLevel="0" max="1" min="1" style="0" width="2.58"/>
    <col collapsed="false" customWidth="true" hidden="false" outlineLevel="0" max="8" min="2" style="0" width="17.5"/>
    <col collapsed="false" customWidth="true" hidden="false" outlineLevel="0" max="9" min="9" style="0" width="2.58"/>
    <col collapsed="false" customWidth="true" hidden="false" outlineLevel="0" max="10" min="10" style="0" width="90.87"/>
    <col collapsed="false" customWidth="true" hidden="false" outlineLevel="0" max="11" min="11" style="0" width="2.33"/>
    <col collapsed="false" customWidth="true" hidden="false" outlineLevel="0" max="1025" min="12" style="0" width="8.75"/>
  </cols>
  <sheetData>
    <row r="1" customFormat="false" ht="59.25" hidden="false" customHeight="true" outlineLevel="0" collapsed="false">
      <c r="A1" s="12"/>
      <c r="B1" s="13" t="str">
        <f aca="false">LOWER(TEXT(B7,"mmmm"))</f>
        <v>říjen</v>
      </c>
      <c r="C1" s="13"/>
      <c r="D1" s="13"/>
      <c r="E1" s="13"/>
      <c r="F1" s="13"/>
      <c r="G1" s="13"/>
      <c r="H1" s="14" t="n">
        <f aca="false">CalendarYear</f>
        <v>2019</v>
      </c>
      <c r="K1" s="0" t="s">
        <v>4</v>
      </c>
    </row>
    <row r="2" customFormat="false" ht="46.5" hidden="false" customHeight="true" outlineLevel="0" collapsed="false">
      <c r="B2" s="15" t="str">
        <f aca="false">WeekStart</f>
        <v>mon</v>
      </c>
      <c r="C2" s="15" t="str">
        <f aca="false">LOWER(TEXT(C3,"aaa"))</f>
        <v>út</v>
      </c>
      <c r="D2" s="15" t="str">
        <f aca="false">LOWER(TEXT(D3,"aaa"))</f>
        <v>st</v>
      </c>
      <c r="E2" s="15" t="str">
        <f aca="false">LOWER(TEXT(E3,"aaa"))</f>
        <v>čt</v>
      </c>
      <c r="F2" s="15" t="str">
        <f aca="false">LOWER(TEXT(F3,"aaa"))</f>
        <v>pá</v>
      </c>
      <c r="G2" s="15" t="str">
        <f aca="false">LOWER(TEXT(G3,"aaa"))</f>
        <v>so</v>
      </c>
      <c r="H2" s="15" t="str">
        <f aca="false">LOWER(TEXT(H3,"aaa"))</f>
        <v>ne</v>
      </c>
      <c r="J2" s="5" t="s">
        <v>5</v>
      </c>
    </row>
    <row r="3" customFormat="false" ht="19.5" hidden="false" customHeight="true" outlineLevel="0" collapsed="false">
      <c r="B3" s="16" t="n">
        <f aca="false" t="array" ref="B3:H3">DaysAndWeeks+DATE(CalendarYear,10,1)-WEEKDAY(DATE(CalendarYear,10,1),(WeekStart="mon")+1)+1</f>
        <v>43738</v>
      </c>
      <c r="C3" s="16" t="n">
        <v>43739</v>
      </c>
      <c r="D3" s="16" t="n">
        <v>43740</v>
      </c>
      <c r="E3" s="16" t="n">
        <v>43741</v>
      </c>
      <c r="F3" s="16" t="n">
        <v>43742</v>
      </c>
      <c r="G3" s="16" t="n">
        <v>43743</v>
      </c>
      <c r="H3" s="16" t="n">
        <v>43744</v>
      </c>
      <c r="J3" s="17" t="s">
        <v>6</v>
      </c>
    </row>
    <row r="4" customFormat="false" ht="58.5" hidden="false" customHeight="true" outlineLevel="0" collapsed="false">
      <c r="B4" s="19" t="s">
        <v>7</v>
      </c>
      <c r="C4" s="20" t="s">
        <v>8</v>
      </c>
      <c r="D4" s="21" t="s">
        <v>9</v>
      </c>
      <c r="E4" s="19" t="s">
        <v>7</v>
      </c>
      <c r="F4" s="20" t="s">
        <v>8</v>
      </c>
      <c r="G4" s="21" t="s">
        <v>9</v>
      </c>
      <c r="H4" s="19" t="s">
        <v>7</v>
      </c>
      <c r="J4" s="23" t="s">
        <v>10</v>
      </c>
    </row>
    <row r="5" customFormat="false" ht="18.75" hidden="false" customHeight="true" outlineLevel="0" collapsed="false">
      <c r="B5" s="16" t="n">
        <f aca="false" t="array" ref="B5:H5">DaysAndWeeks+DATE(CalendarYear,10,1)-WEEKDAY(DATE(CalendarYear,10,1),(WeekStart="mon")+1)+8</f>
        <v>43745</v>
      </c>
      <c r="C5" s="16" t="n">
        <v>43746</v>
      </c>
      <c r="D5" s="16" t="n">
        <v>43747</v>
      </c>
      <c r="E5" s="16" t="n">
        <v>43748</v>
      </c>
      <c r="F5" s="16" t="n">
        <v>43749</v>
      </c>
      <c r="G5" s="16" t="n">
        <v>43750</v>
      </c>
      <c r="H5" s="16" t="n">
        <v>43751</v>
      </c>
      <c r="J5" s="24"/>
    </row>
    <row r="6" customFormat="false" ht="58.5" hidden="false" customHeight="true" outlineLevel="0" collapsed="false">
      <c r="B6" s="20" t="s">
        <v>8</v>
      </c>
      <c r="C6" s="21" t="s">
        <v>9</v>
      </c>
      <c r="D6" s="19" t="s">
        <v>7</v>
      </c>
      <c r="E6" s="20" t="s">
        <v>8</v>
      </c>
      <c r="F6" s="21" t="s">
        <v>9</v>
      </c>
      <c r="G6" s="19" t="s">
        <v>7</v>
      </c>
      <c r="H6" s="20" t="s">
        <v>8</v>
      </c>
      <c r="J6" s="25"/>
    </row>
    <row r="7" customFormat="false" ht="18.75" hidden="false" customHeight="true" outlineLevel="0" collapsed="false">
      <c r="B7" s="16" t="n">
        <f aca="false" t="array" ref="B7:H7">DaysAndWeeks+DATE(CalendarYear,10,1)-WEEKDAY(DATE(CalendarYear,10,1),(WeekStart="mon")+1)+15</f>
        <v>43752</v>
      </c>
      <c r="C7" s="16" t="n">
        <v>43753</v>
      </c>
      <c r="D7" s="16" t="n">
        <v>43754</v>
      </c>
      <c r="E7" s="16" t="n">
        <v>43755</v>
      </c>
      <c r="F7" s="16" t="n">
        <v>43756</v>
      </c>
      <c r="G7" s="16" t="n">
        <v>43757</v>
      </c>
      <c r="H7" s="16" t="n">
        <v>43758</v>
      </c>
      <c r="J7" s="25" t="s">
        <v>11</v>
      </c>
    </row>
    <row r="8" customFormat="false" ht="58.5" hidden="false" customHeight="true" outlineLevel="0" collapsed="false">
      <c r="B8" s="21" t="s">
        <v>9</v>
      </c>
      <c r="C8" s="19" t="s">
        <v>7</v>
      </c>
      <c r="D8" s="20" t="s">
        <v>8</v>
      </c>
      <c r="E8" s="21" t="s">
        <v>9</v>
      </c>
      <c r="F8" s="19" t="s">
        <v>7</v>
      </c>
      <c r="G8" s="20" t="s">
        <v>8</v>
      </c>
      <c r="H8" s="21" t="s">
        <v>9</v>
      </c>
      <c r="J8" s="26" t="s">
        <v>12</v>
      </c>
    </row>
    <row r="9" customFormat="false" ht="18.75" hidden="false" customHeight="true" outlineLevel="0" collapsed="false">
      <c r="B9" s="16" t="n">
        <f aca="false" t="array" ref="B9:H9">DaysAndWeeks+DATE(CalendarYear,10,1)-WEEKDAY(DATE(CalendarYear,10,1),(WeekStart="mon")+1)+22</f>
        <v>43759</v>
      </c>
      <c r="C9" s="16" t="n">
        <v>43760</v>
      </c>
      <c r="D9" s="16" t="n">
        <v>43761</v>
      </c>
      <c r="E9" s="16" t="n">
        <v>43762</v>
      </c>
      <c r="F9" s="16" t="n">
        <v>43763</v>
      </c>
      <c r="G9" s="16" t="n">
        <v>43764</v>
      </c>
      <c r="H9" s="16" t="n">
        <v>43765</v>
      </c>
    </row>
    <row r="10" customFormat="false" ht="58.5" hidden="false" customHeight="true" outlineLevel="0" collapsed="false">
      <c r="B10" s="19" t="s">
        <v>7</v>
      </c>
      <c r="C10" s="20" t="s">
        <v>8</v>
      </c>
      <c r="D10" s="21" t="s">
        <v>9</v>
      </c>
      <c r="E10" s="19" t="s">
        <v>7</v>
      </c>
      <c r="F10" s="20" t="s">
        <v>8</v>
      </c>
      <c r="G10" s="21" t="s">
        <v>9</v>
      </c>
      <c r="H10" s="19" t="s">
        <v>7</v>
      </c>
    </row>
    <row r="11" customFormat="false" ht="18.75" hidden="false" customHeight="true" outlineLevel="0" collapsed="false">
      <c r="B11" s="16" t="n">
        <f aca="false" t="array" ref="B11:H11">DaysAndWeeks+DATE(CalendarYear,10,1)-WEEKDAY(DATE(CalendarYear,10,1),(WeekStart="mon")+1)+29</f>
        <v>43766</v>
      </c>
      <c r="C11" s="16" t="n">
        <v>43767</v>
      </c>
      <c r="D11" s="16" t="n">
        <v>43768</v>
      </c>
      <c r="E11" s="16" t="n">
        <v>43769</v>
      </c>
      <c r="F11" s="16" t="n">
        <v>43770</v>
      </c>
      <c r="G11" s="16" t="n">
        <v>43771</v>
      </c>
      <c r="H11" s="16" t="n">
        <v>43772</v>
      </c>
      <c r="J11" s="27" t="s">
        <v>13</v>
      </c>
    </row>
    <row r="12" customFormat="false" ht="58.5" hidden="false" customHeight="true" outlineLevel="0" collapsed="false">
      <c r="B12" s="20" t="s">
        <v>8</v>
      </c>
      <c r="C12" s="21" t="s">
        <v>9</v>
      </c>
      <c r="D12" s="19" t="s">
        <v>7</v>
      </c>
      <c r="E12" s="20" t="s">
        <v>8</v>
      </c>
      <c r="F12" s="21" t="s">
        <v>9</v>
      </c>
      <c r="G12" s="19" t="s">
        <v>7</v>
      </c>
      <c r="H12" s="20" t="s">
        <v>8</v>
      </c>
      <c r="J12" s="28" t="s">
        <v>14</v>
      </c>
    </row>
    <row r="13" customFormat="false" ht="18.75" hidden="false" customHeight="true" outlineLevel="0" collapsed="false">
      <c r="B13" s="16" t="n">
        <f aca="false" t="array" ref="B13:H13">DaysAndWeeks+DATE(CalendarYear,10,1)-WEEKDAY(DATE(CalendarYear,10,1),(WeekStart="mon")+1)+36</f>
        <v>43773</v>
      </c>
      <c r="C13" s="16" t="n">
        <v>43774</v>
      </c>
      <c r="D13" s="16" t="n">
        <v>43775</v>
      </c>
      <c r="E13" s="16" t="n">
        <v>43776</v>
      </c>
      <c r="F13" s="16" t="n">
        <v>43777</v>
      </c>
      <c r="G13" s="16" t="n">
        <v>43778</v>
      </c>
      <c r="H13" s="16" t="n">
        <v>43779</v>
      </c>
    </row>
    <row r="14" customFormat="false" ht="58.5" hidden="false" customHeight="true" outlineLevel="0" collapsed="false">
      <c r="B14" s="21" t="s">
        <v>9</v>
      </c>
      <c r="C14" s="19" t="s">
        <v>7</v>
      </c>
      <c r="D14" s="20" t="s">
        <v>8</v>
      </c>
      <c r="E14" s="21" t="s">
        <v>9</v>
      </c>
      <c r="F14" s="19" t="s">
        <v>7</v>
      </c>
      <c r="G14" s="20" t="s">
        <v>8</v>
      </c>
      <c r="H14" s="21" t="s">
        <v>9</v>
      </c>
    </row>
  </sheetData>
  <mergeCells count="1">
    <mergeCell ref="B1:G1"/>
  </mergeCells>
  <conditionalFormatting sqref="B13:H13 B11:H11">
    <cfRule type="expression" priority="2" aboveAverage="0" equalAverage="0" bottom="0" percent="0" rank="0" text="" dxfId="18">
      <formula>AND(DAY(B11)&gt;=1,DAY(B11)&lt;=15)</formula>
    </cfRule>
  </conditionalFormatting>
  <conditionalFormatting sqref="B3:G3">
    <cfRule type="expression" priority="3" aboveAverage="0" equalAverage="0" bottom="0" percent="0" rank="0" text="" dxfId="19">
      <formula>DAY(B3)&gt;8</formula>
    </cfRule>
  </conditionalFormatting>
  <conditionalFormatting sqref="B4:H4 B6:H6 B8:H8 B10:H10 B12:H12 B14:H14">
    <cfRule type="expression" priority="4" aboveAverage="0" equalAverage="0" bottom="0" percent="0" rank="0" text="" dxfId="1">
      <formula>DAY(B4)&gt;8</formula>
    </cfRule>
  </conditionalFormatting>
  <dataValidations count="6">
    <dataValidation allowBlank="true" operator="between" prompt="Month is in this cell and Year is in cell at right" showDropDown="false" showErrorMessage="true" showInputMessage="true" sqref="B1:G1" type="none">
      <formula1>0</formula1>
      <formula2>0</formula2>
    </dataValidation>
    <dataValidation allowBlank="true" operator="between" prompt="Year is automatically updated in this cell based on year entered in Calendar Setup worksheet" showDropDown="false" showErrorMessage="true" showInputMessage="true" sqref="H1" type="none">
      <formula1>0</formula1>
      <formula2>0</formula2>
    </dataValidation>
    <dataValidation allowBlank="true" operator="between" prompt="Enter monthly Notes in cell below" showDropDown="false" showErrorMessage="true" showInputMessage="true" sqref="J2" type="none">
      <formula1>0</formula1>
      <formula2>0</formula2>
    </dataValidation>
    <dataValidation allowBlank="true" operator="between" prompt="This row contains weekday names for this calendar. This cell contains starting day of week. To change the starting day, select a new Week Start day in Calendar Setup worksheet" showDropDown="false" showErrorMessage="true" showInputMessage="true" sqref="B2" type="none">
      <formula1>0</formula1>
      <formula2>0</formula2>
    </dataValidation>
    <dataValidation allowBlank="true" operator="between" prompt="Calendar day in this and rows 5, 7, 9, 11, and 13 are automatically updated. If this cell doesn’t contain number 1, then it is a previous month's day" showDropDown="false" showErrorMessage="true" showInputMessage="true" sqref="B3" type="none">
      <formula1>0</formula1>
      <formula2>0</formula2>
    </dataValidation>
    <dataValidation allowBlank="true" operator="between" prompt="October month calendar. Enter monthly Notes in cell J3" showDropDown="false" showErrorMessage="true" showInputMessage="true" sqref="A1" type="none">
      <formula1>0</formula1>
      <formula2>0</formula2>
    </dataValidation>
  </dataValidations>
  <printOptions headings="false" gridLines="false" gridLinesSet="true" horizontalCentered="true" verticalCentered="tru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tabColor rgb="FFF9BDAE"/>
    <pageSetUpPr fitToPage="true"/>
  </sheetPr>
  <dimension ref="A1:K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RowHeight="13.8" zeroHeight="false" outlineLevelRow="0" outlineLevelCol="0"/>
  <cols>
    <col collapsed="false" customWidth="true" hidden="false" outlineLevel="0" max="1" min="1" style="0" width="2.58"/>
    <col collapsed="false" customWidth="true" hidden="false" outlineLevel="0" max="8" min="2" style="0" width="17.5"/>
    <col collapsed="false" customWidth="true" hidden="false" outlineLevel="0" max="9" min="9" style="0" width="2.58"/>
    <col collapsed="false" customWidth="true" hidden="false" outlineLevel="0" max="10" min="10" style="0" width="90.87"/>
    <col collapsed="false" customWidth="true" hidden="false" outlineLevel="0" max="11" min="11" style="0" width="2.33"/>
    <col collapsed="false" customWidth="true" hidden="false" outlineLevel="0" max="1025" min="12" style="0" width="8.75"/>
  </cols>
  <sheetData>
    <row r="1" customFormat="false" ht="59.25" hidden="false" customHeight="true" outlineLevel="0" collapsed="false">
      <c r="A1" s="12"/>
      <c r="B1" s="13" t="str">
        <f aca="false">LOWER(TEXT(B7,"mmmm"))</f>
        <v>listopad</v>
      </c>
      <c r="C1" s="13"/>
      <c r="D1" s="13"/>
      <c r="E1" s="13"/>
      <c r="F1" s="13"/>
      <c r="G1" s="13"/>
      <c r="H1" s="14" t="n">
        <f aca="false">CalendarYear</f>
        <v>2019</v>
      </c>
      <c r="K1" s="0" t="s">
        <v>4</v>
      </c>
    </row>
    <row r="2" customFormat="false" ht="46.5" hidden="false" customHeight="true" outlineLevel="0" collapsed="false">
      <c r="B2" s="15" t="str">
        <f aca="false">WeekStart</f>
        <v>mon</v>
      </c>
      <c r="C2" s="15" t="str">
        <f aca="false">LOWER(TEXT(C3,"aaa"))</f>
        <v>út</v>
      </c>
      <c r="D2" s="15" t="str">
        <f aca="false">LOWER(TEXT(D3,"aaa"))</f>
        <v>st</v>
      </c>
      <c r="E2" s="15" t="str">
        <f aca="false">LOWER(TEXT(E3,"aaa"))</f>
        <v>čt</v>
      </c>
      <c r="F2" s="15" t="str">
        <f aca="false">LOWER(TEXT(F3,"aaa"))</f>
        <v>pá</v>
      </c>
      <c r="G2" s="15" t="str">
        <f aca="false">LOWER(TEXT(G3,"aaa"))</f>
        <v>so</v>
      </c>
      <c r="H2" s="15" t="str">
        <f aca="false">LOWER(TEXT(H3,"aaa"))</f>
        <v>ne</v>
      </c>
      <c r="J2" s="5" t="s">
        <v>5</v>
      </c>
    </row>
    <row r="3" customFormat="false" ht="19.5" hidden="false" customHeight="true" outlineLevel="0" collapsed="false">
      <c r="B3" s="16" t="n">
        <f aca="false" t="array" ref="B3:H3">DaysAndWeeks+DATE(CalendarYear,11,1)-WEEKDAY(DATE(CalendarYear,11,1),(WeekStart="mon")+1)+1</f>
        <v>43766</v>
      </c>
      <c r="C3" s="16" t="n">
        <v>43767</v>
      </c>
      <c r="D3" s="16" t="n">
        <v>43768</v>
      </c>
      <c r="E3" s="16" t="n">
        <v>43769</v>
      </c>
      <c r="F3" s="16" t="n">
        <v>43770</v>
      </c>
      <c r="G3" s="16" t="n">
        <v>43771</v>
      </c>
      <c r="H3" s="16" t="n">
        <v>43772</v>
      </c>
      <c r="J3" s="17" t="s">
        <v>6</v>
      </c>
    </row>
    <row r="4" customFormat="false" ht="58.5" hidden="false" customHeight="true" outlineLevel="0" collapsed="false">
      <c r="B4" s="20" t="s">
        <v>8</v>
      </c>
      <c r="C4" s="21" t="s">
        <v>9</v>
      </c>
      <c r="D4" s="19" t="s">
        <v>7</v>
      </c>
      <c r="E4" s="20" t="s">
        <v>8</v>
      </c>
      <c r="F4" s="21" t="s">
        <v>9</v>
      </c>
      <c r="G4" s="19" t="s">
        <v>7</v>
      </c>
      <c r="H4" s="20" t="s">
        <v>8</v>
      </c>
      <c r="J4" s="23" t="s">
        <v>10</v>
      </c>
    </row>
    <row r="5" customFormat="false" ht="18.75" hidden="false" customHeight="true" outlineLevel="0" collapsed="false">
      <c r="B5" s="16" t="n">
        <f aca="false" t="array" ref="B5:H5">DaysAndWeeks+DATE(CalendarYear,11,1)-WEEKDAY(DATE(CalendarYear,11,1),(WeekStart="mon")+1)+8</f>
        <v>43773</v>
      </c>
      <c r="C5" s="16" t="n">
        <v>43774</v>
      </c>
      <c r="D5" s="16" t="n">
        <v>43775</v>
      </c>
      <c r="E5" s="16" t="n">
        <v>43776</v>
      </c>
      <c r="F5" s="16" t="n">
        <v>43777</v>
      </c>
      <c r="G5" s="16" t="n">
        <v>43778</v>
      </c>
      <c r="H5" s="16" t="n">
        <v>43779</v>
      </c>
      <c r="J5" s="24"/>
    </row>
    <row r="6" customFormat="false" ht="58.5" hidden="false" customHeight="true" outlineLevel="0" collapsed="false">
      <c r="B6" s="21" t="s">
        <v>9</v>
      </c>
      <c r="C6" s="19" t="s">
        <v>7</v>
      </c>
      <c r="D6" s="20" t="s">
        <v>8</v>
      </c>
      <c r="E6" s="21" t="s">
        <v>9</v>
      </c>
      <c r="F6" s="19" t="s">
        <v>7</v>
      </c>
      <c r="G6" s="20" t="s">
        <v>8</v>
      </c>
      <c r="H6" s="21" t="s">
        <v>9</v>
      </c>
      <c r="J6" s="25"/>
    </row>
    <row r="7" customFormat="false" ht="18.75" hidden="false" customHeight="true" outlineLevel="0" collapsed="false">
      <c r="B7" s="16" t="n">
        <f aca="false" t="array" ref="B7:H7">DaysAndWeeks+DATE(CalendarYear,11,1)-WEEKDAY(DATE(CalendarYear,11,1),(WeekStart="mon")+1)+15</f>
        <v>43780</v>
      </c>
      <c r="C7" s="16" t="n">
        <v>43781</v>
      </c>
      <c r="D7" s="16" t="n">
        <v>43782</v>
      </c>
      <c r="E7" s="16" t="n">
        <v>43783</v>
      </c>
      <c r="F7" s="16" t="n">
        <v>43784</v>
      </c>
      <c r="G7" s="16" t="n">
        <v>43785</v>
      </c>
      <c r="H7" s="16" t="n">
        <v>43786</v>
      </c>
      <c r="J7" s="25" t="s">
        <v>11</v>
      </c>
    </row>
    <row r="8" customFormat="false" ht="58.5" hidden="false" customHeight="true" outlineLevel="0" collapsed="false">
      <c r="B8" s="19" t="s">
        <v>7</v>
      </c>
      <c r="C8" s="20" t="s">
        <v>8</v>
      </c>
      <c r="D8" s="21" t="s">
        <v>9</v>
      </c>
      <c r="E8" s="19" t="s">
        <v>7</v>
      </c>
      <c r="F8" s="20" t="s">
        <v>8</v>
      </c>
      <c r="G8" s="21" t="s">
        <v>9</v>
      </c>
      <c r="H8" s="19" t="s">
        <v>7</v>
      </c>
      <c r="J8" s="26" t="s">
        <v>12</v>
      </c>
    </row>
    <row r="9" customFormat="false" ht="18.75" hidden="false" customHeight="true" outlineLevel="0" collapsed="false">
      <c r="B9" s="16" t="n">
        <f aca="false" t="array" ref="B9:H9">DaysAndWeeks+DATE(CalendarYear,11,1)-WEEKDAY(DATE(CalendarYear,11,1),(WeekStart="mon")+1)+22</f>
        <v>43787</v>
      </c>
      <c r="C9" s="16" t="n">
        <v>43788</v>
      </c>
      <c r="D9" s="16" t="n">
        <v>43789</v>
      </c>
      <c r="E9" s="16" t="n">
        <v>43790</v>
      </c>
      <c r="F9" s="16" t="n">
        <v>43791</v>
      </c>
      <c r="G9" s="16" t="n">
        <v>43792</v>
      </c>
      <c r="H9" s="16" t="n">
        <v>43793</v>
      </c>
    </row>
    <row r="10" customFormat="false" ht="58.5" hidden="false" customHeight="true" outlineLevel="0" collapsed="false">
      <c r="B10" s="20" t="s">
        <v>8</v>
      </c>
      <c r="C10" s="21" t="s">
        <v>9</v>
      </c>
      <c r="D10" s="19" t="s">
        <v>7</v>
      </c>
      <c r="E10" s="20" t="s">
        <v>8</v>
      </c>
      <c r="F10" s="21" t="s">
        <v>9</v>
      </c>
      <c r="G10" s="19" t="s">
        <v>7</v>
      </c>
      <c r="H10" s="20" t="s">
        <v>8</v>
      </c>
    </row>
    <row r="11" customFormat="false" ht="18.75" hidden="false" customHeight="true" outlineLevel="0" collapsed="false">
      <c r="B11" s="16" t="n">
        <f aca="false" t="array" ref="B11:H11">DaysAndWeeks+DATE(CalendarYear,11,1)-WEEKDAY(DATE(CalendarYear,11,1),(WeekStart="mon")+1)+29</f>
        <v>43794</v>
      </c>
      <c r="C11" s="16" t="n">
        <v>43795</v>
      </c>
      <c r="D11" s="16" t="n">
        <v>43796</v>
      </c>
      <c r="E11" s="16" t="n">
        <v>43797</v>
      </c>
      <c r="F11" s="16" t="n">
        <v>43798</v>
      </c>
      <c r="G11" s="16" t="n">
        <v>43799</v>
      </c>
      <c r="H11" s="16" t="n">
        <v>43800</v>
      </c>
      <c r="J11" s="27" t="s">
        <v>13</v>
      </c>
    </row>
    <row r="12" customFormat="false" ht="58.5" hidden="false" customHeight="true" outlineLevel="0" collapsed="false">
      <c r="B12" s="21" t="s">
        <v>9</v>
      </c>
      <c r="C12" s="19" t="s">
        <v>7</v>
      </c>
      <c r="D12" s="20" t="s">
        <v>8</v>
      </c>
      <c r="E12" s="21" t="s">
        <v>9</v>
      </c>
      <c r="F12" s="19" t="s">
        <v>7</v>
      </c>
      <c r="G12" s="20" t="s">
        <v>8</v>
      </c>
      <c r="H12" s="21" t="s">
        <v>9</v>
      </c>
      <c r="J12" s="28" t="s">
        <v>14</v>
      </c>
    </row>
    <row r="13" customFormat="false" ht="18.75" hidden="false" customHeight="true" outlineLevel="0" collapsed="false">
      <c r="B13" s="16" t="n">
        <f aca="false" t="array" ref="B13:H13">DaysAndWeeks+DATE(CalendarYear,11,1)-WEEKDAY(DATE(CalendarYear,11,1),(WeekStart="mon")+1)+36</f>
        <v>43801</v>
      </c>
      <c r="C13" s="16" t="n">
        <v>43802</v>
      </c>
      <c r="D13" s="16" t="n">
        <v>43803</v>
      </c>
      <c r="E13" s="16" t="n">
        <v>43804</v>
      </c>
      <c r="F13" s="16" t="n">
        <v>43805</v>
      </c>
      <c r="G13" s="16" t="n">
        <v>43806</v>
      </c>
      <c r="H13" s="16" t="n">
        <v>43807</v>
      </c>
    </row>
    <row r="14" customFormat="false" ht="58.5" hidden="false" customHeight="true" outlineLevel="0" collapsed="false">
      <c r="B14" s="19" t="s">
        <v>7</v>
      </c>
      <c r="C14" s="20" t="s">
        <v>8</v>
      </c>
      <c r="D14" s="21" t="s">
        <v>9</v>
      </c>
      <c r="E14" s="19" t="s">
        <v>7</v>
      </c>
      <c r="F14" s="20" t="s">
        <v>8</v>
      </c>
      <c r="G14" s="21" t="s">
        <v>9</v>
      </c>
      <c r="H14" s="19" t="s">
        <v>7</v>
      </c>
    </row>
  </sheetData>
  <mergeCells count="1">
    <mergeCell ref="B1:G1"/>
  </mergeCells>
  <conditionalFormatting sqref="B13:H13 B11:H11">
    <cfRule type="expression" priority="2" aboveAverage="0" equalAverage="0" bottom="0" percent="0" rank="0" text="" dxfId="20">
      <formula>AND(DAY(B11)&gt;=1,DAY(B11)&lt;=15)</formula>
    </cfRule>
  </conditionalFormatting>
  <conditionalFormatting sqref="B3:G3">
    <cfRule type="expression" priority="3" aboveAverage="0" equalAverage="0" bottom="0" percent="0" rank="0" text="" dxfId="21">
      <formula>DAY(B3)&gt;8</formula>
    </cfRule>
  </conditionalFormatting>
  <conditionalFormatting sqref="B4:H4 B6:H6 B8:H8 B10:H10 B12:H12 B14:H14">
    <cfRule type="expression" priority="4" aboveAverage="0" equalAverage="0" bottom="0" percent="0" rank="0" text="" dxfId="1">
      <formula>DAY(B4)&gt;8</formula>
    </cfRule>
  </conditionalFormatting>
  <dataValidations count="6">
    <dataValidation allowBlank="true" operator="between" prompt="Month is in this cell and Year is in cell at right" showDropDown="false" showErrorMessage="true" showInputMessage="true" sqref="B1:G1" type="none">
      <formula1>0</formula1>
      <formula2>0</formula2>
    </dataValidation>
    <dataValidation allowBlank="true" operator="between" prompt="Year is automatically updated in this cell based on year entered in Calendar Setup worksheet" showDropDown="false" showErrorMessage="true" showInputMessage="true" sqref="H1" type="none">
      <formula1>0</formula1>
      <formula2>0</formula2>
    </dataValidation>
    <dataValidation allowBlank="true" operator="between" prompt="Enter monthly Notes in cell below" showDropDown="false" showErrorMessage="true" showInputMessage="true" sqref="J2" type="none">
      <formula1>0</formula1>
      <formula2>0</formula2>
    </dataValidation>
    <dataValidation allowBlank="true" operator="between" prompt="This row contains weekday names for this calendar. This cell contains starting day of week. To change the starting day, select a new Week Start day in Calendar Setup worksheet" showDropDown="false" showErrorMessage="true" showInputMessage="true" sqref="B2" type="none">
      <formula1>0</formula1>
      <formula2>0</formula2>
    </dataValidation>
    <dataValidation allowBlank="true" operator="between" prompt="Calendar day in this and rows 5, 7, 9, 11, and 13 are automatically updated. If this cell doesn’t contain number 1, then it is a previous month's day" showDropDown="false" showErrorMessage="true" showInputMessage="true" sqref="B3" type="none">
      <formula1>0</formula1>
      <formula2>0</formula2>
    </dataValidation>
    <dataValidation allowBlank="true" operator="between" prompt="November month calendar. Enter monthly Notes in cell J3" showDropDown="false" showErrorMessage="true" showInputMessage="true" sqref="A1" type="none">
      <formula1>0</formula1>
      <formula2>0</formula2>
    </dataValidation>
  </dataValidations>
  <printOptions headings="false" gridLines="false" gridLinesSet="true" horizontalCentered="true" verticalCentered="tru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tabColor rgb="FFFCDED7"/>
    <pageSetUpPr fitToPage="true"/>
  </sheetPr>
  <dimension ref="A1:K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4" activeCellId="0" sqref="J14"/>
    </sheetView>
  </sheetViews>
  <sheetFormatPr defaultRowHeight="13.8" zeroHeight="false" outlineLevelRow="0" outlineLevelCol="0"/>
  <cols>
    <col collapsed="false" customWidth="true" hidden="false" outlineLevel="0" max="1" min="1" style="0" width="2.58"/>
    <col collapsed="false" customWidth="true" hidden="false" outlineLevel="0" max="8" min="2" style="0" width="17.5"/>
    <col collapsed="false" customWidth="true" hidden="false" outlineLevel="0" max="9" min="9" style="0" width="2.58"/>
    <col collapsed="false" customWidth="true" hidden="false" outlineLevel="0" max="10" min="10" style="0" width="90.87"/>
    <col collapsed="false" customWidth="true" hidden="false" outlineLevel="0" max="11" min="11" style="0" width="2.33"/>
    <col collapsed="false" customWidth="true" hidden="false" outlineLevel="0" max="1025" min="12" style="0" width="8.75"/>
  </cols>
  <sheetData>
    <row r="1" customFormat="false" ht="59.25" hidden="false" customHeight="true" outlineLevel="0" collapsed="false">
      <c r="A1" s="12"/>
      <c r="B1" s="13" t="str">
        <f aca="false">LOWER(TEXT(B7,"mmmm"))</f>
        <v>prosinec</v>
      </c>
      <c r="C1" s="13"/>
      <c r="D1" s="13"/>
      <c r="E1" s="13"/>
      <c r="F1" s="13"/>
      <c r="G1" s="13"/>
      <c r="H1" s="14" t="n">
        <f aca="false">CalendarYear</f>
        <v>2019</v>
      </c>
      <c r="K1" s="0" t="s">
        <v>4</v>
      </c>
    </row>
    <row r="2" customFormat="false" ht="46.5" hidden="false" customHeight="true" outlineLevel="0" collapsed="false">
      <c r="B2" s="15" t="str">
        <f aca="false">WeekStart</f>
        <v>mon</v>
      </c>
      <c r="C2" s="15" t="str">
        <f aca="false">LOWER(TEXT(C3,"aaa"))</f>
        <v>út</v>
      </c>
      <c r="D2" s="15" t="str">
        <f aca="false">LOWER(TEXT(D3,"aaa"))</f>
        <v>st</v>
      </c>
      <c r="E2" s="15" t="str">
        <f aca="false">LOWER(TEXT(E3,"aaa"))</f>
        <v>čt</v>
      </c>
      <c r="F2" s="15" t="str">
        <f aca="false">LOWER(TEXT(F3,"aaa"))</f>
        <v>pá</v>
      </c>
      <c r="G2" s="15" t="str">
        <f aca="false">LOWER(TEXT(G3,"aaa"))</f>
        <v>so</v>
      </c>
      <c r="H2" s="15" t="str">
        <f aca="false">LOWER(TEXT(H3,"aaa"))</f>
        <v>ne</v>
      </c>
      <c r="J2" s="5" t="s">
        <v>5</v>
      </c>
    </row>
    <row r="3" customFormat="false" ht="19.5" hidden="false" customHeight="true" outlineLevel="0" collapsed="false">
      <c r="B3" s="16" t="n">
        <f aca="false" t="array" ref="B3:H3">DaysAndWeeks+DATE(CalendarYear,12,1)-WEEKDAY(DATE(CalendarYear,12,1),(WeekStart="mon")+1)+1</f>
        <v>43794</v>
      </c>
      <c r="C3" s="16" t="n">
        <v>43795</v>
      </c>
      <c r="D3" s="16" t="n">
        <v>43796</v>
      </c>
      <c r="E3" s="16" t="n">
        <v>43797</v>
      </c>
      <c r="F3" s="16" t="n">
        <v>43798</v>
      </c>
      <c r="G3" s="16" t="n">
        <v>43799</v>
      </c>
      <c r="H3" s="16" t="n">
        <v>43800</v>
      </c>
      <c r="J3" s="17" t="s">
        <v>6</v>
      </c>
    </row>
    <row r="4" customFormat="false" ht="58.5" hidden="false" customHeight="true" outlineLevel="0" collapsed="false">
      <c r="B4" s="21" t="s">
        <v>9</v>
      </c>
      <c r="C4" s="19" t="s">
        <v>7</v>
      </c>
      <c r="D4" s="20" t="s">
        <v>8</v>
      </c>
      <c r="E4" s="21" t="s">
        <v>9</v>
      </c>
      <c r="F4" s="19" t="s">
        <v>7</v>
      </c>
      <c r="G4" s="20" t="s">
        <v>8</v>
      </c>
      <c r="H4" s="21" t="s">
        <v>9</v>
      </c>
      <c r="J4" s="23" t="s">
        <v>10</v>
      </c>
    </row>
    <row r="5" customFormat="false" ht="18.75" hidden="false" customHeight="true" outlineLevel="0" collapsed="false">
      <c r="B5" s="16" t="n">
        <f aca="false" t="array" ref="B5:H5">DaysAndWeeks+DATE(CalendarYear,12,1)-WEEKDAY(DATE(CalendarYear,12,1),(WeekStart="mon")+1)+8</f>
        <v>43801</v>
      </c>
      <c r="C5" s="16" t="n">
        <v>43802</v>
      </c>
      <c r="D5" s="16" t="n">
        <v>43803</v>
      </c>
      <c r="E5" s="16" t="n">
        <v>43804</v>
      </c>
      <c r="F5" s="16" t="n">
        <v>43805</v>
      </c>
      <c r="G5" s="16" t="n">
        <v>43806</v>
      </c>
      <c r="H5" s="16" t="n">
        <v>43807</v>
      </c>
      <c r="J5" s="24"/>
    </row>
    <row r="6" customFormat="false" ht="58.5" hidden="false" customHeight="true" outlineLevel="0" collapsed="false">
      <c r="B6" s="19" t="s">
        <v>7</v>
      </c>
      <c r="C6" s="20" t="s">
        <v>8</v>
      </c>
      <c r="D6" s="21" t="s">
        <v>9</v>
      </c>
      <c r="E6" s="19" t="s">
        <v>7</v>
      </c>
      <c r="F6" s="20" t="s">
        <v>8</v>
      </c>
      <c r="G6" s="21" t="s">
        <v>9</v>
      </c>
      <c r="H6" s="19" t="s">
        <v>7</v>
      </c>
      <c r="J6" s="25"/>
    </row>
    <row r="7" customFormat="false" ht="18.75" hidden="false" customHeight="true" outlineLevel="0" collapsed="false">
      <c r="B7" s="16" t="n">
        <f aca="false" t="array" ref="B7:H7">DaysAndWeeks+DATE(CalendarYear,12,1)-WEEKDAY(DATE(CalendarYear,12,1),(WeekStart="mon")+1)+15</f>
        <v>43808</v>
      </c>
      <c r="C7" s="16" t="n">
        <v>43809</v>
      </c>
      <c r="D7" s="16" t="n">
        <v>43810</v>
      </c>
      <c r="E7" s="16" t="n">
        <v>43811</v>
      </c>
      <c r="F7" s="16" t="n">
        <v>43812</v>
      </c>
      <c r="G7" s="16" t="n">
        <v>43813</v>
      </c>
      <c r="H7" s="16" t="n">
        <v>43814</v>
      </c>
      <c r="J7" s="25" t="s">
        <v>11</v>
      </c>
    </row>
    <row r="8" customFormat="false" ht="58.5" hidden="false" customHeight="true" outlineLevel="0" collapsed="false">
      <c r="B8" s="20" t="s">
        <v>8</v>
      </c>
      <c r="C8" s="21" t="s">
        <v>9</v>
      </c>
      <c r="D8" s="19" t="s">
        <v>7</v>
      </c>
      <c r="E8" s="20" t="s">
        <v>8</v>
      </c>
      <c r="F8" s="21" t="s">
        <v>9</v>
      </c>
      <c r="G8" s="19" t="s">
        <v>7</v>
      </c>
      <c r="H8" s="20" t="s">
        <v>8</v>
      </c>
      <c r="J8" s="26" t="s">
        <v>12</v>
      </c>
    </row>
    <row r="9" customFormat="false" ht="18.75" hidden="false" customHeight="true" outlineLevel="0" collapsed="false">
      <c r="B9" s="16" t="n">
        <f aca="false" t="array" ref="B9:H9">DaysAndWeeks+DATE(CalendarYear,12,1)-WEEKDAY(DATE(CalendarYear,12,1),(WeekStart="mon")+1)+22</f>
        <v>43815</v>
      </c>
      <c r="C9" s="16" t="n">
        <v>43816</v>
      </c>
      <c r="D9" s="16" t="n">
        <v>43817</v>
      </c>
      <c r="E9" s="16" t="n">
        <v>43818</v>
      </c>
      <c r="F9" s="16" t="n">
        <v>43819</v>
      </c>
      <c r="G9" s="16" t="n">
        <v>43820</v>
      </c>
      <c r="H9" s="16" t="n">
        <v>43821</v>
      </c>
    </row>
    <row r="10" customFormat="false" ht="58.5" hidden="false" customHeight="true" outlineLevel="0" collapsed="false">
      <c r="B10" s="21" t="s">
        <v>9</v>
      </c>
      <c r="C10" s="19" t="s">
        <v>7</v>
      </c>
      <c r="D10" s="20" t="s">
        <v>8</v>
      </c>
      <c r="E10" s="21" t="s">
        <v>9</v>
      </c>
      <c r="F10" s="19" t="s">
        <v>7</v>
      </c>
      <c r="G10" s="20" t="s">
        <v>8</v>
      </c>
      <c r="H10" s="21" t="s">
        <v>9</v>
      </c>
    </row>
    <row r="11" customFormat="false" ht="18.75" hidden="false" customHeight="true" outlineLevel="0" collapsed="false">
      <c r="B11" s="16" t="n">
        <f aca="false" t="array" ref="B11:H11">DaysAndWeeks+DATE(CalendarYear,12,1)-WEEKDAY(DATE(CalendarYear,12,1),(WeekStart="mon")+1)+29</f>
        <v>43822</v>
      </c>
      <c r="C11" s="16" t="n">
        <v>43823</v>
      </c>
      <c r="D11" s="16" t="n">
        <v>43824</v>
      </c>
      <c r="E11" s="16" t="n">
        <v>43825</v>
      </c>
      <c r="F11" s="16" t="n">
        <v>43826</v>
      </c>
      <c r="G11" s="16" t="n">
        <v>43827</v>
      </c>
      <c r="H11" s="16" t="n">
        <v>43828</v>
      </c>
      <c r="J11" s="27" t="s">
        <v>13</v>
      </c>
    </row>
    <row r="12" customFormat="false" ht="58.5" hidden="false" customHeight="true" outlineLevel="0" collapsed="false">
      <c r="B12" s="19" t="s">
        <v>7</v>
      </c>
      <c r="C12" s="20" t="s">
        <v>8</v>
      </c>
      <c r="D12" s="21" t="s">
        <v>9</v>
      </c>
      <c r="E12" s="19" t="s">
        <v>7</v>
      </c>
      <c r="F12" s="20" t="s">
        <v>8</v>
      </c>
      <c r="G12" s="21" t="s">
        <v>9</v>
      </c>
      <c r="H12" s="19" t="s">
        <v>7</v>
      </c>
      <c r="J12" s="28" t="s">
        <v>14</v>
      </c>
    </row>
    <row r="13" customFormat="false" ht="18.75" hidden="false" customHeight="true" outlineLevel="0" collapsed="false">
      <c r="B13" s="16" t="n">
        <f aca="false" t="array" ref="B13:H13">DaysAndWeeks+DATE(CalendarYear,12,1)-WEEKDAY(DATE(CalendarYear,12,1),(WeekStart="mon")+1)+36</f>
        <v>43829</v>
      </c>
      <c r="C13" s="16" t="n">
        <v>43830</v>
      </c>
      <c r="D13" s="16" t="n">
        <v>43831</v>
      </c>
      <c r="E13" s="16" t="n">
        <v>43832</v>
      </c>
      <c r="F13" s="16" t="n">
        <v>43833</v>
      </c>
      <c r="G13" s="16" t="n">
        <v>43834</v>
      </c>
      <c r="H13" s="16" t="n">
        <v>43835</v>
      </c>
    </row>
    <row r="14" customFormat="false" ht="58.5" hidden="false" customHeight="true" outlineLevel="0" collapsed="false">
      <c r="B14" s="20" t="s">
        <v>8</v>
      </c>
      <c r="C14" s="21" t="s">
        <v>9</v>
      </c>
      <c r="D14" s="19" t="s">
        <v>7</v>
      </c>
      <c r="E14" s="20" t="s">
        <v>8</v>
      </c>
      <c r="F14" s="21" t="s">
        <v>9</v>
      </c>
      <c r="G14" s="19" t="s">
        <v>7</v>
      </c>
      <c r="H14" s="20" t="s">
        <v>8</v>
      </c>
    </row>
  </sheetData>
  <mergeCells count="1">
    <mergeCell ref="B1:G1"/>
  </mergeCells>
  <conditionalFormatting sqref="B13:H13 B11:H11">
    <cfRule type="expression" priority="2" aboveAverage="0" equalAverage="0" bottom="0" percent="0" rank="0" text="" dxfId="22">
      <formula>AND(DAY(B11)&gt;=1,DAY(B11)&lt;=15)</formula>
    </cfRule>
  </conditionalFormatting>
  <conditionalFormatting sqref="B3:G3">
    <cfRule type="expression" priority="3" aboveAverage="0" equalAverage="0" bottom="0" percent="0" rank="0" text="" dxfId="23">
      <formula>DAY(B3)&gt;8</formula>
    </cfRule>
  </conditionalFormatting>
  <conditionalFormatting sqref="B4:H4 B6:H6 B8:H8 B10:H10 B12:H12 B14:H14">
    <cfRule type="expression" priority="4" aboveAverage="0" equalAverage="0" bottom="0" percent="0" rank="0" text="" dxfId="1">
      <formula>DAY(B4)&gt;8</formula>
    </cfRule>
  </conditionalFormatting>
  <dataValidations count="6">
    <dataValidation allowBlank="true" operator="between" prompt="Month is in this cell and Year is in cell at right" showDropDown="false" showErrorMessage="true" showInputMessage="true" sqref="B1:G1" type="none">
      <formula1>0</formula1>
      <formula2>0</formula2>
    </dataValidation>
    <dataValidation allowBlank="true" operator="between" prompt="Year is automatically updated in this cell based on year entered in Calendar Setup worksheet" showDropDown="false" showErrorMessage="true" showInputMessage="true" sqref="H1" type="none">
      <formula1>0</formula1>
      <formula2>0</formula2>
    </dataValidation>
    <dataValidation allowBlank="true" operator="between" prompt="Enter monthly Notes in cell below" showDropDown="false" showErrorMessage="true" showInputMessage="true" sqref="J2" type="none">
      <formula1>0</formula1>
      <formula2>0</formula2>
    </dataValidation>
    <dataValidation allowBlank="true" operator="between" prompt="This row contains weekday names for this calendar. This cell contains starting day of week. To change the starting day, select a new Week Start day in Calendar Setup worksheet" showDropDown="false" showErrorMessage="true" showInputMessage="true" sqref="B2" type="none">
      <formula1>0</formula1>
      <formula2>0</formula2>
    </dataValidation>
    <dataValidation allowBlank="true" operator="between" prompt="Calendar day in this and rows 5, 7, 9, 11, and 13 are automatically updated. If this cell doesn’t contain number 1, then it is a previous month's day" showDropDown="false" showErrorMessage="true" showInputMessage="true" sqref="B3" type="none">
      <formula1>0</formula1>
      <formula2>0</formula2>
    </dataValidation>
    <dataValidation allowBlank="true" operator="between" prompt="December month calendar. Enter monthly Notes in cell J3" showDropDown="false" showErrorMessage="true" showInputMessage="true" sqref="A1" type="none">
      <formula1>0</formula1>
      <formula2>0</formula2>
    </dataValidation>
  </dataValidations>
  <printOptions headings="false" gridLines="false" gridLinesSet="true" horizontalCentered="true" verticalCentered="tru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LibreOffice/6.1.4.2$Windows_X86_64 LibreOffice_project/9d0f32d1f0b509096fd65e0d4bec26ddd1938fd3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2018-03-21T06:36:45Z</dcterms:created>
  <dc:creator/>
  <dc:description/>
  <dc:language>cs-CZ</dc:language>
  <cp:lastModifiedBy/>
  <dcterms:modified xsi:type="dcterms:W3CDTF">2019-05-30T15:16:01Z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MSIP_Label_f42aa342-8706-4288-bd11-ebb85995028c_Application">
    <vt:lpwstr>Microsoft Azure Information Protection</vt:lpwstr>
  </property>
  <property fmtid="{D5CDD505-2E9C-101B-9397-08002B2CF9AE}" pid="7" name="MSIP_Label_f42aa342-8706-4288-bd11-ebb85995028c_Enabled">
    <vt:lpwstr>True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MSIP_Label_f42aa342-8706-4288-bd11-ebb85995028c_Name">
    <vt:lpwstr>General</vt:lpwstr>
  </property>
  <property fmtid="{D5CDD505-2E9C-101B-9397-08002B2CF9AE}" pid="10" name="MSIP_Label_f42aa342-8706-4288-bd11-ebb85995028c_Owner">
    <vt:lpwstr>v-audrs@microsoft.com</vt:lpwstr>
  </property>
  <property fmtid="{D5CDD505-2E9C-101B-9397-08002B2CF9AE}" pid="11" name="MSIP_Label_f42aa342-8706-4288-bd11-ebb85995028c_SetDate">
    <vt:lpwstr>2018-03-21T06:36:54.8279668Z</vt:lpwstr>
  </property>
  <property fmtid="{D5CDD505-2E9C-101B-9397-08002B2CF9AE}" pid="12" name="MSIP_Label_f42aa342-8706-4288-bd11-ebb85995028c_SiteId">
    <vt:lpwstr>72f988bf-86f1-41af-91ab-2d7cd011db47</vt:lpwstr>
  </property>
  <property fmtid="{D5CDD505-2E9C-101B-9397-08002B2CF9AE}" pid="13" name="ScaleCrop">
    <vt:bool>0</vt:bool>
  </property>
  <property fmtid="{D5CDD505-2E9C-101B-9397-08002B2CF9AE}" pid="14" name="Sensitivity">
    <vt:lpwstr>General</vt:lpwstr>
  </property>
  <property fmtid="{D5CDD505-2E9C-101B-9397-08002B2CF9AE}" pid="15" name="ShareDoc">
    <vt:bool>0</vt:bool>
  </property>
</Properties>
</file>